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Sheet1" sheetId="1" state="hidden" r:id="rId1"/>
    <sheet name="4稿附表" sheetId="2" state="hidden" r:id="rId2"/>
    <sheet name="附表" sheetId="4" r:id="rId3"/>
    <sheet name="附表 (2)" sheetId="3" state="hidden" r:id="rId4"/>
  </sheets>
  <definedNames>
    <definedName name="_xlnm._FilterDatabase" localSheetId="1" hidden="1">'4稿附表'!$A$4:$K$52</definedName>
    <definedName name="_xlnm._FilterDatabase" localSheetId="3" hidden="1">'附表 (2)'!$A$4:$E$17</definedName>
    <definedName name="_xlnm._FilterDatabase" localSheetId="2" hidden="1">附表!$A$4:$C$52</definedName>
    <definedName name="_xlnm.Print_Titles" localSheetId="0">Sheet1!$3:$4</definedName>
    <definedName name="_xlnm.Print_Titles" localSheetId="1">'4稿附表'!$3:$4</definedName>
    <definedName name="_xlnm.Print_Titles" localSheetId="3">'附表 (2)'!$3:$4</definedName>
    <definedName name="_xlnm.Print_Titles" localSheetId="2">附表!$3:$4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<sst xmlns="http://schemas.openxmlformats.org/spreadsheetml/2006/main" count="268" uniqueCount="126">
  <si>
    <t>“惠循环”济南市2024年政府家电以旧换新补贴专项资金审核汇总表</t>
  </si>
  <si>
    <t>金额单位：元</t>
  </si>
  <si>
    <t>序号</t>
  </si>
  <si>
    <t>单位名称</t>
  </si>
  <si>
    <t>申报数</t>
  </si>
  <si>
    <t>审批通过</t>
  </si>
  <si>
    <t>不通过</t>
  </si>
  <si>
    <t>订单数量</t>
  </si>
  <si>
    <t>开票金额</t>
  </si>
  <si>
    <t>补贴金额</t>
  </si>
  <si>
    <t>一</t>
  </si>
  <si>
    <t>历下区</t>
  </si>
  <si>
    <t>“</t>
  </si>
  <si>
    <t xml:space="preserve">山东苏宁易购商贸有限公司 </t>
  </si>
  <si>
    <t xml:space="preserve">山东银座电器有限责任公司 </t>
  </si>
  <si>
    <t xml:space="preserve">济南市三联家电销售有限公司 </t>
  </si>
  <si>
    <t xml:space="preserve">银座集团股份有限公司 </t>
  </si>
  <si>
    <t xml:space="preserve">山东银座商城股份有限公司 </t>
  </si>
  <si>
    <t xml:space="preserve">济南金讯恒通电子商务有限公司 </t>
  </si>
  <si>
    <t xml:space="preserve">济南银座购物广场有限公司 </t>
  </si>
  <si>
    <t>二</t>
  </si>
  <si>
    <t>高新区</t>
  </si>
  <si>
    <t xml:space="preserve">山东容科海商贸有限公司 </t>
  </si>
  <si>
    <t>三</t>
  </si>
  <si>
    <t>槐荫区</t>
  </si>
  <si>
    <t xml:space="preserve">三鑫联（山东）电器销售有限公司 </t>
  </si>
  <si>
    <t>四</t>
  </si>
  <si>
    <t>济阳区</t>
  </si>
  <si>
    <t xml:space="preserve">济南中源家电有限公司 </t>
  </si>
  <si>
    <t xml:space="preserve">济阳三联家电有限责任公司 </t>
  </si>
  <si>
    <t xml:space="preserve">山东海顺电器有限公司 </t>
  </si>
  <si>
    <t xml:space="preserve">山东耀晨商贸有限公司 </t>
  </si>
  <si>
    <t>五</t>
  </si>
  <si>
    <t>莱芜区</t>
  </si>
  <si>
    <t xml:space="preserve">济南市三源家用电器有限公司 </t>
  </si>
  <si>
    <t xml:space="preserve">三联集团莱芜家电商场 </t>
  </si>
  <si>
    <t xml:space="preserve">莱芜市钢城三联商业有限公司 </t>
  </si>
  <si>
    <t xml:space="preserve">济南市莱芜区金鹰基业经贸有限公司 </t>
  </si>
  <si>
    <t xml:space="preserve">山东嘉轩工贸有限公司 </t>
  </si>
  <si>
    <t xml:space="preserve">济南市莱芜区欧博尔家电销售有限公司 </t>
  </si>
  <si>
    <t>六</t>
  </si>
  <si>
    <t>历城区</t>
  </si>
  <si>
    <t xml:space="preserve">山东新日日顺电器有限公司 </t>
  </si>
  <si>
    <t xml:space="preserve">济南三联家用电器有限公司 </t>
  </si>
  <si>
    <t xml:space="preserve">济南好利鑫商贸有限公司 </t>
  </si>
  <si>
    <t>七</t>
  </si>
  <si>
    <t>南部山区</t>
  </si>
  <si>
    <t xml:space="preserve">济南市历城区三联家电仲宫连锁店 </t>
  </si>
  <si>
    <t>八</t>
  </si>
  <si>
    <t>天桥区</t>
  </si>
  <si>
    <t xml:space="preserve">济南鲁信明泰工贸有限公司 </t>
  </si>
  <si>
    <t xml:space="preserve">山东美美家企业管理咨询有限公司 </t>
  </si>
  <si>
    <t>九</t>
  </si>
  <si>
    <t>平阴县</t>
  </si>
  <si>
    <t xml:space="preserve">平阴县百龙商厦有限责任公司 </t>
  </si>
  <si>
    <t>十</t>
  </si>
  <si>
    <t>商河县</t>
  </si>
  <si>
    <t xml:space="preserve">济南惠农优品电子商务有限公司 </t>
  </si>
  <si>
    <t xml:space="preserve">济南卓尔电器有限公司 </t>
  </si>
  <si>
    <t>十一</t>
  </si>
  <si>
    <t>章丘区</t>
  </si>
  <si>
    <t xml:space="preserve">济南勤隆电器有限公司 </t>
  </si>
  <si>
    <t xml:space="preserve">章丘华联百货有限公司 </t>
  </si>
  <si>
    <t xml:space="preserve">济南海联电器有限公司 </t>
  </si>
  <si>
    <t xml:space="preserve">济南双龙电器有限公司 </t>
  </si>
  <si>
    <t>十二</t>
  </si>
  <si>
    <t>长清区</t>
  </si>
  <si>
    <t xml:space="preserve">济南富群电器有限公司 </t>
  </si>
  <si>
    <t xml:space="preserve">济南长清银座购物广场有限公司 </t>
  </si>
  <si>
    <t xml:space="preserve">山东西美威空调有限公司 </t>
  </si>
  <si>
    <t>合计</t>
  </si>
  <si>
    <t>济南市2024年第一期政府家电以旧换新补贴专项资金审核汇总表</t>
  </si>
  <si>
    <t>山东苏宁易购商贸有限公司</t>
  </si>
  <si>
    <t>山东银座电器有限责任公司</t>
  </si>
  <si>
    <t>济南市三联家电销售有限公司</t>
  </si>
  <si>
    <t>银座集团股份有限公司</t>
  </si>
  <si>
    <t>山东银座商城股份有限公司</t>
  </si>
  <si>
    <t>济南金讯恒通电子商务有限公司</t>
  </si>
  <si>
    <t>济南银座购物广场有限公司</t>
  </si>
  <si>
    <t>山东容科海商贸有限公司</t>
  </si>
  <si>
    <t>三鑫联（山东）电器销售有限公司</t>
  </si>
  <si>
    <t>济南中源家电有限公司</t>
  </si>
  <si>
    <t>济阳三联家电有限责任公司</t>
  </si>
  <si>
    <t>山东海顺电器有限公司</t>
  </si>
  <si>
    <t>山东耀晨商贸有限公司</t>
  </si>
  <si>
    <t>济南市三源家用电器有限公司</t>
  </si>
  <si>
    <t>三联集团莱芜家电商场</t>
  </si>
  <si>
    <t>莱芜市钢城三联商业有限公司</t>
  </si>
  <si>
    <t>济南市莱芜区金鹰基业经贸有限公司</t>
  </si>
  <si>
    <t>山东嘉轩工贸有限公司</t>
  </si>
  <si>
    <t>济南市莱芜区欧博尔家电销售有限公司</t>
  </si>
  <si>
    <t>山东新日日顺电器有限公司</t>
  </si>
  <si>
    <t>济南三联家用电器有限公司</t>
  </si>
  <si>
    <t>济南好利鑫商贸有限公司</t>
  </si>
  <si>
    <t>济南市历城区三联家电仲宫连锁店</t>
  </si>
  <si>
    <t>平阴县百龙商厦有限责任公司</t>
  </si>
  <si>
    <t>济南惠农优品电子商务有限公司</t>
  </si>
  <si>
    <t>济南卓尔电器有限公司</t>
  </si>
  <si>
    <t>济南鲁信明泰工贸有限公司</t>
  </si>
  <si>
    <t>山东美美家企业管理咨询有限公司</t>
  </si>
  <si>
    <t>济南勤隆电器有限公司</t>
  </si>
  <si>
    <t>章丘华联百货有限公司</t>
  </si>
  <si>
    <t>济南海联电器有限公司</t>
  </si>
  <si>
    <t>济南富群电器有限公司</t>
  </si>
  <si>
    <t>济南长清银座购物广场有限公司</t>
  </si>
  <si>
    <t>山东西美威空调有限公司</t>
  </si>
  <si>
    <t>济南市2024年第一期政府家电以旧换新补贴兑付名单</t>
  </si>
  <si>
    <t>单位：元</t>
  </si>
  <si>
    <t>兑付金额</t>
  </si>
  <si>
    <t xml:space="preserve">历下区 </t>
  </si>
  <si>
    <t xml:space="preserve">高新区 </t>
  </si>
  <si>
    <t xml:space="preserve">槐荫区 </t>
  </si>
  <si>
    <t xml:space="preserve">济阳区 </t>
  </si>
  <si>
    <t xml:space="preserve">莱芜区 </t>
  </si>
  <si>
    <t xml:space="preserve">历城区 </t>
  </si>
  <si>
    <t xml:space="preserve">南部山区 </t>
  </si>
  <si>
    <t xml:space="preserve">平阴县 </t>
  </si>
  <si>
    <t xml:space="preserve">商河县 </t>
  </si>
  <si>
    <t xml:space="preserve">天桥区 </t>
  </si>
  <si>
    <t xml:space="preserve">章丘区 </t>
  </si>
  <si>
    <t xml:space="preserve">长清区 </t>
  </si>
  <si>
    <t xml:space="preserve"> 序号</t>
  </si>
  <si>
    <t>区县</t>
  </si>
  <si>
    <t>审批通过 订单数量</t>
  </si>
  <si>
    <t>审批通过销售        金额（元）</t>
  </si>
  <si>
    <t>审批通过核销          补贴金额（元）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</si>
</sst>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43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43" fontId="0" fillId="0" borderId="4" xfId="0" applyNumberFormat="1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0" fillId="0" borderId="6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3" fontId="1" fillId="0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76" fontId="0" fillId="0" borderId="4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D13" sqref="D13"/>
    </sheetView>
  </sheetViews>
  <sheetFormatPr defaultColWidth="8.89166666666667" defaultRowHeight="13.5"/>
  <cols>
    <col min="1" max="1" width="5" style="1" customWidth="1"/>
    <col min="2" max="2" width="34.775" style="1" customWidth="1"/>
    <col min="3" max="3" width="8.775" style="1" customWidth="1"/>
    <col min="4" max="4" width="19.4416666666667" style="6" customWidth="1"/>
    <col min="5" max="5" width="18.1083333333333" style="6" customWidth="1"/>
    <col min="6" max="6" width="8.775" style="5" customWidth="1"/>
    <col min="7" max="7" width="19.4416666666667" style="6" customWidth="1"/>
    <col min="8" max="8" width="18.1083333333333" style="6" customWidth="1"/>
    <col min="9" max="9" width="8.775" style="5" customWidth="1"/>
    <col min="10" max="10" width="14.4416666666667" style="6" customWidth="1"/>
    <col min="11" max="11" width="13.1083333333333" style="6" customWidth="1"/>
    <col min="12" max="16384" width="8.89166666666667" style="1"/>
  </cols>
  <sheetData>
    <row r="1" s="1" customFormat="1" ht="20.2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0.25" spans="1:11">
      <c r="A2" s="7"/>
      <c r="B2" s="7"/>
      <c r="C2" s="7"/>
      <c r="D2" s="7"/>
      <c r="E2" s="7"/>
      <c r="F2" s="7"/>
      <c r="G2" s="7"/>
      <c r="H2" s="7"/>
      <c r="I2" s="31" t="s">
        <v>1</v>
      </c>
      <c r="J2" s="31"/>
      <c r="K2" s="31"/>
    </row>
    <row r="3" s="3" customFormat="1" spans="1:11">
      <c r="A3" s="33" t="s">
        <v>2</v>
      </c>
      <c r="B3" s="33" t="s">
        <v>3</v>
      </c>
      <c r="C3" s="10" t="s">
        <v>4</v>
      </c>
      <c r="D3" s="10"/>
      <c r="E3" s="10"/>
      <c r="F3" s="34" t="s">
        <v>5</v>
      </c>
      <c r="G3" s="35"/>
      <c r="H3" s="36"/>
      <c r="I3" s="44" t="s">
        <v>6</v>
      </c>
      <c r="J3" s="35"/>
      <c r="K3" s="36"/>
    </row>
    <row r="4" s="3" customFormat="1" spans="1:11">
      <c r="A4" s="37"/>
      <c r="B4" s="37"/>
      <c r="C4" s="37" t="s">
        <v>7</v>
      </c>
      <c r="D4" s="38" t="s">
        <v>8</v>
      </c>
      <c r="E4" s="38" t="s">
        <v>9</v>
      </c>
      <c r="F4" s="39" t="s">
        <v>7</v>
      </c>
      <c r="G4" s="10" t="s">
        <v>8</v>
      </c>
      <c r="H4" s="10" t="s">
        <v>9</v>
      </c>
      <c r="I4" s="9" t="s">
        <v>7</v>
      </c>
      <c r="J4" s="10" t="s">
        <v>8</v>
      </c>
      <c r="K4" s="10" t="s">
        <v>9</v>
      </c>
    </row>
    <row r="5" s="32" customFormat="1" ht="18" customHeight="1" spans="1:13">
      <c r="A5" s="40" t="s">
        <v>10</v>
      </c>
      <c r="B5" s="11" t="s">
        <v>11</v>
      </c>
      <c r="C5" s="40">
        <f t="shared" ref="C5:H5" si="0">SUM(C6:C12)</f>
        <v>901</v>
      </c>
      <c r="D5" s="41">
        <f t="shared" si="0"/>
        <v>5004329.93</v>
      </c>
      <c r="E5" s="41">
        <f t="shared" si="0"/>
        <v>407400</v>
      </c>
      <c r="F5" s="40">
        <f t="shared" si="0"/>
        <v>901</v>
      </c>
      <c r="G5" s="41">
        <f t="shared" si="0"/>
        <v>5004329.93</v>
      </c>
      <c r="H5" s="41">
        <f t="shared" si="0"/>
        <v>407400</v>
      </c>
      <c r="I5" s="40"/>
      <c r="J5" s="41"/>
      <c r="K5" s="41"/>
      <c r="M5" s="32" t="s">
        <v>12</v>
      </c>
    </row>
    <row r="6" s="1" customFormat="1" ht="18" customHeight="1" spans="1:11">
      <c r="A6" s="8">
        <v>1</v>
      </c>
      <c r="B6" s="29" t="s">
        <v>13</v>
      </c>
      <c r="C6" s="8">
        <v>318</v>
      </c>
      <c r="D6" s="30">
        <f t="shared" ref="D6:D12" si="1">G6+J6</f>
        <v>1916296.01</v>
      </c>
      <c r="E6" s="30">
        <f t="shared" ref="E6:E12" si="2">H6+K6</f>
        <v>159900</v>
      </c>
      <c r="F6" s="9">
        <f t="shared" ref="F6:F12" si="3">C6-I6</f>
        <v>318</v>
      </c>
      <c r="G6" s="30">
        <f>1910903.11+5392.9</f>
        <v>1916296.01</v>
      </c>
      <c r="H6" s="30">
        <v>159900</v>
      </c>
      <c r="I6" s="9"/>
      <c r="J6" s="30"/>
      <c r="K6" s="30"/>
    </row>
    <row r="7" s="1" customFormat="1" ht="18" customHeight="1" spans="1:11">
      <c r="A7" s="8">
        <v>2</v>
      </c>
      <c r="B7" s="29" t="s">
        <v>14</v>
      </c>
      <c r="C7" s="8">
        <v>234</v>
      </c>
      <c r="D7" s="30">
        <f t="shared" si="1"/>
        <v>1242285.77</v>
      </c>
      <c r="E7" s="30">
        <f t="shared" si="2"/>
        <v>100300</v>
      </c>
      <c r="F7" s="9">
        <f t="shared" si="3"/>
        <v>234</v>
      </c>
      <c r="G7" s="30">
        <v>1242285.77</v>
      </c>
      <c r="H7" s="30">
        <v>100300</v>
      </c>
      <c r="I7" s="9"/>
      <c r="J7" s="30"/>
      <c r="K7" s="30"/>
    </row>
    <row r="8" s="1" customFormat="1" ht="18" customHeight="1" spans="1:11">
      <c r="A8" s="8">
        <v>3</v>
      </c>
      <c r="B8" s="29" t="s">
        <v>15</v>
      </c>
      <c r="C8" s="8">
        <v>170</v>
      </c>
      <c r="D8" s="30">
        <f t="shared" si="1"/>
        <v>974581</v>
      </c>
      <c r="E8" s="30">
        <f t="shared" si="2"/>
        <v>74900</v>
      </c>
      <c r="F8" s="9">
        <f t="shared" si="3"/>
        <v>170</v>
      </c>
      <c r="G8" s="30">
        <f>970182+4399</f>
        <v>974581</v>
      </c>
      <c r="H8" s="30">
        <v>74900</v>
      </c>
      <c r="I8" s="9"/>
      <c r="J8" s="30"/>
      <c r="K8" s="30"/>
    </row>
    <row r="9" s="1" customFormat="1" ht="18" customHeight="1" spans="1:11">
      <c r="A9" s="8">
        <v>4</v>
      </c>
      <c r="B9" s="29" t="s">
        <v>16</v>
      </c>
      <c r="C9" s="8">
        <v>79</v>
      </c>
      <c r="D9" s="30">
        <f t="shared" si="1"/>
        <v>399184.65</v>
      </c>
      <c r="E9" s="30">
        <f t="shared" si="2"/>
        <v>32700</v>
      </c>
      <c r="F9" s="9">
        <f t="shared" si="3"/>
        <v>79</v>
      </c>
      <c r="G9" s="30">
        <v>399184.65</v>
      </c>
      <c r="H9" s="30">
        <v>32700</v>
      </c>
      <c r="I9" s="9"/>
      <c r="J9" s="30"/>
      <c r="K9" s="30"/>
    </row>
    <row r="10" s="1" customFormat="1" ht="18" customHeight="1" spans="1:11">
      <c r="A10" s="8">
        <v>5</v>
      </c>
      <c r="B10" s="29" t="s">
        <v>17</v>
      </c>
      <c r="C10" s="8">
        <v>65</v>
      </c>
      <c r="D10" s="30">
        <f t="shared" si="1"/>
        <v>351544.5</v>
      </c>
      <c r="E10" s="30">
        <f t="shared" si="2"/>
        <v>28200</v>
      </c>
      <c r="F10" s="9">
        <f t="shared" si="3"/>
        <v>65</v>
      </c>
      <c r="G10" s="30">
        <v>351544.5</v>
      </c>
      <c r="H10" s="30">
        <v>28200</v>
      </c>
      <c r="I10" s="9"/>
      <c r="J10" s="30"/>
      <c r="K10" s="30"/>
    </row>
    <row r="11" s="1" customFormat="1" ht="18" customHeight="1" spans="1:11">
      <c r="A11" s="8">
        <v>6</v>
      </c>
      <c r="B11" s="29" t="s">
        <v>18</v>
      </c>
      <c r="C11" s="8">
        <v>33</v>
      </c>
      <c r="D11" s="30">
        <f t="shared" si="1"/>
        <v>112438</v>
      </c>
      <c r="E11" s="30">
        <f t="shared" si="2"/>
        <v>10600</v>
      </c>
      <c r="F11" s="9">
        <f t="shared" si="3"/>
        <v>33</v>
      </c>
      <c r="G11" s="30">
        <v>112438</v>
      </c>
      <c r="H11" s="30">
        <v>10600</v>
      </c>
      <c r="I11" s="9"/>
      <c r="J11" s="30"/>
      <c r="K11" s="30"/>
    </row>
    <row r="12" s="1" customFormat="1" ht="18" customHeight="1" spans="1:11">
      <c r="A12" s="8">
        <v>7</v>
      </c>
      <c r="B12" s="42" t="s">
        <v>19</v>
      </c>
      <c r="C12" s="8">
        <v>2</v>
      </c>
      <c r="D12" s="30">
        <f t="shared" si="1"/>
        <v>8000</v>
      </c>
      <c r="E12" s="30">
        <f t="shared" si="2"/>
        <v>800</v>
      </c>
      <c r="F12" s="9">
        <f t="shared" si="3"/>
        <v>2</v>
      </c>
      <c r="G12" s="30">
        <v>8000</v>
      </c>
      <c r="H12" s="30">
        <v>800</v>
      </c>
      <c r="I12" s="9"/>
      <c r="J12" s="30"/>
      <c r="K12" s="30"/>
    </row>
    <row r="13" s="4" customFormat="1" ht="18" customHeight="1" spans="1:11">
      <c r="A13" s="11" t="s">
        <v>20</v>
      </c>
      <c r="B13" s="11" t="s">
        <v>21</v>
      </c>
      <c r="C13" s="11">
        <v>23</v>
      </c>
      <c r="D13" s="14">
        <v>248699</v>
      </c>
      <c r="E13" s="14">
        <v>12900</v>
      </c>
      <c r="F13" s="13">
        <v>23</v>
      </c>
      <c r="G13" s="14">
        <v>248699</v>
      </c>
      <c r="H13" s="14">
        <v>12900</v>
      </c>
      <c r="I13" s="13"/>
      <c r="J13" s="14"/>
      <c r="K13" s="14"/>
    </row>
    <row r="14" s="1" customFormat="1" ht="18" customHeight="1" spans="1:11">
      <c r="A14" s="8">
        <v>1</v>
      </c>
      <c r="B14" s="29" t="s">
        <v>22</v>
      </c>
      <c r="C14" s="8">
        <v>23</v>
      </c>
      <c r="D14" s="30">
        <f t="shared" ref="D14:D21" si="4">G14+J14</f>
        <v>248699</v>
      </c>
      <c r="E14" s="30">
        <f t="shared" ref="E14:E21" si="5">H14+K14</f>
        <v>12900</v>
      </c>
      <c r="F14" s="9">
        <f t="shared" ref="F14:F21" si="6">C14-I14</f>
        <v>23</v>
      </c>
      <c r="G14" s="30">
        <v>248699</v>
      </c>
      <c r="H14" s="30">
        <v>12900</v>
      </c>
      <c r="I14" s="9"/>
      <c r="J14" s="30"/>
      <c r="K14" s="30"/>
    </row>
    <row r="15" s="4" customFormat="1" ht="18" customHeight="1" spans="1:11">
      <c r="A15" s="11" t="s">
        <v>23</v>
      </c>
      <c r="B15" s="11" t="s">
        <v>24</v>
      </c>
      <c r="C15" s="11">
        <v>160</v>
      </c>
      <c r="D15" s="14">
        <v>870525.6</v>
      </c>
      <c r="E15" s="14">
        <v>68200</v>
      </c>
      <c r="F15" s="13">
        <v>160</v>
      </c>
      <c r="G15" s="14">
        <v>870525.6</v>
      </c>
      <c r="H15" s="14">
        <v>68200</v>
      </c>
      <c r="I15" s="13"/>
      <c r="J15" s="14"/>
      <c r="K15" s="14"/>
    </row>
    <row r="16" s="1" customFormat="1" ht="18" customHeight="1" spans="1:11">
      <c r="A16" s="8">
        <v>1</v>
      </c>
      <c r="B16" s="29" t="s">
        <v>25</v>
      </c>
      <c r="C16" s="8">
        <v>160</v>
      </c>
      <c r="D16" s="30">
        <f t="shared" si="4"/>
        <v>870525.6</v>
      </c>
      <c r="E16" s="30">
        <f t="shared" si="5"/>
        <v>68200</v>
      </c>
      <c r="F16" s="9">
        <f t="shared" si="6"/>
        <v>160</v>
      </c>
      <c r="G16" s="30">
        <v>870525.6</v>
      </c>
      <c r="H16" s="30">
        <v>68200</v>
      </c>
      <c r="I16" s="9"/>
      <c r="J16" s="30"/>
      <c r="K16" s="30"/>
    </row>
    <row r="17" s="4" customFormat="1" ht="18" customHeight="1" spans="1:11">
      <c r="A17" s="11" t="s">
        <v>26</v>
      </c>
      <c r="B17" s="11" t="s">
        <v>27</v>
      </c>
      <c r="C17" s="11">
        <f t="shared" ref="C17:H17" si="7">SUM(C18:C21)</f>
        <v>181</v>
      </c>
      <c r="D17" s="12">
        <f t="shared" si="7"/>
        <v>920459</v>
      </c>
      <c r="E17" s="12">
        <f t="shared" si="7"/>
        <v>77500</v>
      </c>
      <c r="F17" s="11">
        <f t="shared" si="7"/>
        <v>181</v>
      </c>
      <c r="G17" s="12">
        <f t="shared" si="7"/>
        <v>920459</v>
      </c>
      <c r="H17" s="12">
        <f t="shared" si="7"/>
        <v>77500</v>
      </c>
      <c r="I17" s="13"/>
      <c r="J17" s="14"/>
      <c r="K17" s="14"/>
    </row>
    <row r="18" s="1" customFormat="1" ht="18" customHeight="1" spans="1:11">
      <c r="A18" s="8">
        <v>1</v>
      </c>
      <c r="B18" s="29" t="s">
        <v>28</v>
      </c>
      <c r="C18" s="8">
        <v>72</v>
      </c>
      <c r="D18" s="30">
        <f t="shared" si="4"/>
        <v>375129</v>
      </c>
      <c r="E18" s="30">
        <f t="shared" si="5"/>
        <v>31900</v>
      </c>
      <c r="F18" s="9">
        <f t="shared" si="6"/>
        <v>72</v>
      </c>
      <c r="G18" s="30">
        <v>375129</v>
      </c>
      <c r="H18" s="30">
        <v>31900</v>
      </c>
      <c r="I18" s="9"/>
      <c r="J18" s="30"/>
      <c r="K18" s="30"/>
    </row>
    <row r="19" s="1" customFormat="1" ht="18" customHeight="1" spans="1:11">
      <c r="A19" s="8">
        <v>2</v>
      </c>
      <c r="B19" s="29" t="s">
        <v>29</v>
      </c>
      <c r="C19" s="8">
        <v>51</v>
      </c>
      <c r="D19" s="30">
        <f t="shared" si="4"/>
        <v>256611</v>
      </c>
      <c r="E19" s="30">
        <f t="shared" si="5"/>
        <v>21300</v>
      </c>
      <c r="F19" s="9">
        <f t="shared" si="6"/>
        <v>51</v>
      </c>
      <c r="G19" s="30">
        <v>256611</v>
      </c>
      <c r="H19" s="30">
        <v>21300</v>
      </c>
      <c r="I19" s="9"/>
      <c r="J19" s="30"/>
      <c r="K19" s="30"/>
    </row>
    <row r="20" s="1" customFormat="1" ht="18" customHeight="1" spans="1:11">
      <c r="A20" s="8">
        <v>3</v>
      </c>
      <c r="B20" s="29" t="s">
        <v>30</v>
      </c>
      <c r="C20" s="8">
        <v>51</v>
      </c>
      <c r="D20" s="30">
        <f t="shared" si="4"/>
        <v>245171</v>
      </c>
      <c r="E20" s="30">
        <f t="shared" si="5"/>
        <v>20100</v>
      </c>
      <c r="F20" s="9">
        <f t="shared" si="6"/>
        <v>51</v>
      </c>
      <c r="G20" s="30">
        <v>245171</v>
      </c>
      <c r="H20" s="30">
        <v>20100</v>
      </c>
      <c r="I20" s="9"/>
      <c r="J20" s="30"/>
      <c r="K20" s="30"/>
    </row>
    <row r="21" s="1" customFormat="1" ht="18" customHeight="1" spans="1:11">
      <c r="A21" s="8">
        <v>4</v>
      </c>
      <c r="B21" s="29" t="s">
        <v>31</v>
      </c>
      <c r="C21" s="8">
        <v>7</v>
      </c>
      <c r="D21" s="30">
        <f t="shared" si="4"/>
        <v>43548</v>
      </c>
      <c r="E21" s="30">
        <f t="shared" si="5"/>
        <v>4200</v>
      </c>
      <c r="F21" s="9">
        <f t="shared" si="6"/>
        <v>7</v>
      </c>
      <c r="G21" s="30">
        <v>43548</v>
      </c>
      <c r="H21" s="30">
        <v>4200</v>
      </c>
      <c r="I21" s="9"/>
      <c r="J21" s="30"/>
      <c r="K21" s="30"/>
    </row>
    <row r="22" s="4" customFormat="1" ht="18" customHeight="1" spans="1:11">
      <c r="A22" s="11" t="s">
        <v>32</v>
      </c>
      <c r="B22" s="11" t="s">
        <v>33</v>
      </c>
      <c r="C22" s="11">
        <f t="shared" ref="C22:K22" si="8">SUM(C23:C28)</f>
        <v>922</v>
      </c>
      <c r="D22" s="12">
        <f t="shared" si="8"/>
        <v>4430680</v>
      </c>
      <c r="E22" s="12">
        <f t="shared" si="8"/>
        <v>374200</v>
      </c>
      <c r="F22" s="11">
        <f t="shared" si="8"/>
        <v>913</v>
      </c>
      <c r="G22" s="12">
        <f t="shared" si="8"/>
        <v>4401874</v>
      </c>
      <c r="H22" s="12">
        <f t="shared" si="8"/>
        <v>371700</v>
      </c>
      <c r="I22" s="11">
        <f t="shared" si="8"/>
        <v>9</v>
      </c>
      <c r="J22" s="12">
        <f t="shared" si="8"/>
        <v>28806</v>
      </c>
      <c r="K22" s="12">
        <f t="shared" si="8"/>
        <v>2500</v>
      </c>
    </row>
    <row r="23" s="1" customFormat="1" ht="18" customHeight="1" spans="1:11">
      <c r="A23" s="8">
        <v>1</v>
      </c>
      <c r="B23" s="29" t="s">
        <v>34</v>
      </c>
      <c r="C23" s="8">
        <v>377</v>
      </c>
      <c r="D23" s="30">
        <f t="shared" ref="D23:D28" si="9">G23+J23</f>
        <v>1715485</v>
      </c>
      <c r="E23" s="30">
        <f t="shared" ref="E23:E28" si="10">H23+K23</f>
        <v>144500</v>
      </c>
      <c r="F23" s="9">
        <f t="shared" ref="F23:F28" si="11">C23-I23</f>
        <v>373</v>
      </c>
      <c r="G23" s="30">
        <v>1705775</v>
      </c>
      <c r="H23" s="30">
        <v>143700</v>
      </c>
      <c r="I23" s="9">
        <v>4</v>
      </c>
      <c r="J23" s="30">
        <v>9710</v>
      </c>
      <c r="K23" s="30">
        <v>800</v>
      </c>
    </row>
    <row r="24" s="1" customFormat="1" ht="18" customHeight="1" spans="1:11">
      <c r="A24" s="8">
        <v>2</v>
      </c>
      <c r="B24" s="29" t="s">
        <v>35</v>
      </c>
      <c r="C24" s="8">
        <v>303</v>
      </c>
      <c r="D24" s="30">
        <f t="shared" si="9"/>
        <v>1488004</v>
      </c>
      <c r="E24" s="30">
        <f t="shared" si="10"/>
        <v>124200</v>
      </c>
      <c r="F24" s="9">
        <f t="shared" si="11"/>
        <v>302</v>
      </c>
      <c r="G24" s="30">
        <v>1486904</v>
      </c>
      <c r="H24" s="30">
        <v>124100</v>
      </c>
      <c r="I24" s="9">
        <v>1</v>
      </c>
      <c r="J24" s="30">
        <v>1100</v>
      </c>
      <c r="K24" s="30">
        <v>100</v>
      </c>
    </row>
    <row r="25" s="1" customFormat="1" ht="18" customHeight="1" spans="1:11">
      <c r="A25" s="8">
        <v>3</v>
      </c>
      <c r="B25" s="29" t="s">
        <v>36</v>
      </c>
      <c r="C25" s="8">
        <v>204</v>
      </c>
      <c r="D25" s="30">
        <f t="shared" si="9"/>
        <v>1072963</v>
      </c>
      <c r="E25" s="30">
        <f t="shared" si="10"/>
        <v>92200</v>
      </c>
      <c r="F25" s="9">
        <f t="shared" si="11"/>
        <v>201</v>
      </c>
      <c r="G25" s="30">
        <v>1056066</v>
      </c>
      <c r="H25" s="30">
        <v>90700</v>
      </c>
      <c r="I25" s="9">
        <v>3</v>
      </c>
      <c r="J25" s="30">
        <v>16897</v>
      </c>
      <c r="K25" s="30">
        <v>1500</v>
      </c>
    </row>
    <row r="26" s="1" customFormat="1" ht="18" customHeight="1" spans="1:11">
      <c r="A26" s="8">
        <v>4</v>
      </c>
      <c r="B26" s="29" t="s">
        <v>37</v>
      </c>
      <c r="C26" s="8">
        <v>29</v>
      </c>
      <c r="D26" s="30">
        <f t="shared" si="9"/>
        <v>124433</v>
      </c>
      <c r="E26" s="30">
        <f t="shared" si="10"/>
        <v>10600</v>
      </c>
      <c r="F26" s="9">
        <f t="shared" si="11"/>
        <v>29</v>
      </c>
      <c r="G26" s="30">
        <v>124433</v>
      </c>
      <c r="H26" s="30">
        <v>10600</v>
      </c>
      <c r="I26" s="9"/>
      <c r="J26" s="30"/>
      <c r="K26" s="30"/>
    </row>
    <row r="27" s="1" customFormat="1" ht="18" customHeight="1" spans="1:11">
      <c r="A27" s="8">
        <v>5</v>
      </c>
      <c r="B27" s="29" t="s">
        <v>38</v>
      </c>
      <c r="C27" s="8">
        <v>7</v>
      </c>
      <c r="D27" s="30">
        <f t="shared" si="9"/>
        <v>18795</v>
      </c>
      <c r="E27" s="30">
        <f t="shared" si="10"/>
        <v>1700</v>
      </c>
      <c r="F27" s="9">
        <f t="shared" si="11"/>
        <v>6</v>
      </c>
      <c r="G27" s="30">
        <v>17696</v>
      </c>
      <c r="H27" s="30">
        <v>1600</v>
      </c>
      <c r="I27" s="9">
        <v>1</v>
      </c>
      <c r="J27" s="30">
        <v>1099</v>
      </c>
      <c r="K27" s="30">
        <v>100</v>
      </c>
    </row>
    <row r="28" s="1" customFormat="1" ht="18" customHeight="1" spans="1:11">
      <c r="A28" s="8">
        <v>6</v>
      </c>
      <c r="B28" s="29" t="s">
        <v>39</v>
      </c>
      <c r="C28" s="8">
        <v>2</v>
      </c>
      <c r="D28" s="30">
        <f t="shared" si="9"/>
        <v>11000</v>
      </c>
      <c r="E28" s="30">
        <f t="shared" si="10"/>
        <v>1000</v>
      </c>
      <c r="F28" s="9">
        <f t="shared" si="11"/>
        <v>2</v>
      </c>
      <c r="G28" s="30">
        <v>11000</v>
      </c>
      <c r="H28" s="30">
        <v>1000</v>
      </c>
      <c r="I28" s="9"/>
      <c r="J28" s="30"/>
      <c r="K28" s="30"/>
    </row>
    <row r="29" s="4" customFormat="1" ht="18" customHeight="1" spans="1:11">
      <c r="A29" s="11" t="s">
        <v>40</v>
      </c>
      <c r="B29" s="11" t="s">
        <v>41</v>
      </c>
      <c r="C29" s="11">
        <f t="shared" ref="C29:K29" si="12">SUM(C30:C32)</f>
        <v>332</v>
      </c>
      <c r="D29" s="12">
        <f t="shared" si="12"/>
        <v>2125710</v>
      </c>
      <c r="E29" s="12">
        <f t="shared" si="12"/>
        <v>163100</v>
      </c>
      <c r="F29" s="11">
        <f t="shared" si="12"/>
        <v>331</v>
      </c>
      <c r="G29" s="12">
        <f t="shared" si="12"/>
        <v>2114610</v>
      </c>
      <c r="H29" s="12">
        <f t="shared" si="12"/>
        <v>162500</v>
      </c>
      <c r="I29" s="11">
        <f t="shared" si="12"/>
        <v>1</v>
      </c>
      <c r="J29" s="12">
        <f t="shared" si="12"/>
        <v>11100</v>
      </c>
      <c r="K29" s="12">
        <f t="shared" si="12"/>
        <v>600</v>
      </c>
    </row>
    <row r="30" s="1" customFormat="1" ht="18" customHeight="1" spans="1:11">
      <c r="A30" s="8">
        <v>1</v>
      </c>
      <c r="B30" s="29" t="s">
        <v>42</v>
      </c>
      <c r="C30" s="8">
        <v>217</v>
      </c>
      <c r="D30" s="30">
        <f t="shared" ref="D30:D32" si="13">G30+J30</f>
        <v>1443656</v>
      </c>
      <c r="E30" s="30">
        <f t="shared" ref="E30:E32" si="14">H30+K30</f>
        <v>106100</v>
      </c>
      <c r="F30" s="9">
        <f t="shared" ref="F30:F32" si="15">C30-I30</f>
        <v>217</v>
      </c>
      <c r="G30" s="30">
        <v>1443656</v>
      </c>
      <c r="H30" s="30">
        <v>106100</v>
      </c>
      <c r="I30" s="9"/>
      <c r="J30" s="30"/>
      <c r="K30" s="30"/>
    </row>
    <row r="31" s="1" customFormat="1" ht="18" customHeight="1" spans="1:11">
      <c r="A31" s="8">
        <v>2</v>
      </c>
      <c r="B31" s="29" t="s">
        <v>43</v>
      </c>
      <c r="C31" s="8">
        <v>78</v>
      </c>
      <c r="D31" s="30">
        <f t="shared" si="13"/>
        <v>475130</v>
      </c>
      <c r="E31" s="30">
        <f t="shared" si="14"/>
        <v>38000</v>
      </c>
      <c r="F31" s="9">
        <f t="shared" si="15"/>
        <v>77</v>
      </c>
      <c r="G31" s="30">
        <v>464030</v>
      </c>
      <c r="H31" s="30">
        <v>37400</v>
      </c>
      <c r="I31" s="9">
        <v>1</v>
      </c>
      <c r="J31" s="30">
        <v>11100</v>
      </c>
      <c r="K31" s="30">
        <v>600</v>
      </c>
    </row>
    <row r="32" s="1" customFormat="1" ht="18" customHeight="1" spans="1:11">
      <c r="A32" s="8">
        <v>3</v>
      </c>
      <c r="B32" s="29" t="s">
        <v>44</v>
      </c>
      <c r="C32" s="8">
        <v>37</v>
      </c>
      <c r="D32" s="30">
        <f t="shared" si="13"/>
        <v>206924</v>
      </c>
      <c r="E32" s="30">
        <f t="shared" si="14"/>
        <v>19000</v>
      </c>
      <c r="F32" s="9">
        <f t="shared" si="15"/>
        <v>37</v>
      </c>
      <c r="G32" s="30">
        <v>206924</v>
      </c>
      <c r="H32" s="30">
        <v>19000</v>
      </c>
      <c r="I32" s="9"/>
      <c r="J32" s="30"/>
      <c r="K32" s="30"/>
    </row>
    <row r="33" s="4" customFormat="1" ht="18" customHeight="1" spans="1:11">
      <c r="A33" s="11" t="s">
        <v>45</v>
      </c>
      <c r="B33" s="11" t="s">
        <v>46</v>
      </c>
      <c r="C33" s="11">
        <v>16</v>
      </c>
      <c r="D33" s="14">
        <v>54688</v>
      </c>
      <c r="E33" s="14">
        <v>4700</v>
      </c>
      <c r="F33" s="13">
        <v>16</v>
      </c>
      <c r="G33" s="14">
        <v>54688</v>
      </c>
      <c r="H33" s="14">
        <v>4700</v>
      </c>
      <c r="I33" s="13"/>
      <c r="J33" s="14"/>
      <c r="K33" s="14"/>
    </row>
    <row r="34" s="1" customFormat="1" ht="18" customHeight="1" spans="1:11">
      <c r="A34" s="8">
        <v>1</v>
      </c>
      <c r="B34" s="29" t="s">
        <v>47</v>
      </c>
      <c r="C34" s="8">
        <v>16</v>
      </c>
      <c r="D34" s="30">
        <f t="shared" ref="D34:D37" si="16">G34+J34</f>
        <v>54688</v>
      </c>
      <c r="E34" s="30">
        <f t="shared" ref="E34:E37" si="17">H34+K34</f>
        <v>4700</v>
      </c>
      <c r="F34" s="9">
        <f t="shared" ref="F34:F37" si="18">C34-I34</f>
        <v>16</v>
      </c>
      <c r="G34" s="30">
        <v>54688</v>
      </c>
      <c r="H34" s="30">
        <v>4700</v>
      </c>
      <c r="I34" s="9"/>
      <c r="J34" s="30"/>
      <c r="K34" s="30"/>
    </row>
    <row r="35" s="4" customFormat="1" ht="18" customHeight="1" spans="1:11">
      <c r="A35" s="11" t="s">
        <v>48</v>
      </c>
      <c r="B35" s="11" t="s">
        <v>49</v>
      </c>
      <c r="C35" s="11">
        <f t="shared" ref="C35:H35" si="19">SUM(C36:C37)</f>
        <v>19</v>
      </c>
      <c r="D35" s="12">
        <f t="shared" si="19"/>
        <v>143621</v>
      </c>
      <c r="E35" s="12">
        <f t="shared" si="19"/>
        <v>11400</v>
      </c>
      <c r="F35" s="11">
        <f t="shared" si="19"/>
        <v>19</v>
      </c>
      <c r="G35" s="12">
        <f t="shared" si="19"/>
        <v>143621</v>
      </c>
      <c r="H35" s="12">
        <f t="shared" si="19"/>
        <v>11400</v>
      </c>
      <c r="I35" s="13"/>
      <c r="J35" s="14"/>
      <c r="K35" s="14"/>
    </row>
    <row r="36" s="1" customFormat="1" ht="18" customHeight="1" spans="1:11">
      <c r="A36" s="8">
        <v>1</v>
      </c>
      <c r="B36" s="29" t="s">
        <v>50</v>
      </c>
      <c r="C36" s="8">
        <v>16</v>
      </c>
      <c r="D36" s="30">
        <f t="shared" si="16"/>
        <v>101022</v>
      </c>
      <c r="E36" s="30">
        <f t="shared" si="17"/>
        <v>9600</v>
      </c>
      <c r="F36" s="9">
        <f t="shared" si="18"/>
        <v>16</v>
      </c>
      <c r="G36" s="30">
        <v>101022</v>
      </c>
      <c r="H36" s="30">
        <v>9600</v>
      </c>
      <c r="I36" s="9"/>
      <c r="J36" s="30"/>
      <c r="K36" s="30"/>
    </row>
    <row r="37" s="1" customFormat="1" ht="18" customHeight="1" spans="1:11">
      <c r="A37" s="8">
        <v>2</v>
      </c>
      <c r="B37" s="29" t="s">
        <v>51</v>
      </c>
      <c r="C37" s="8">
        <v>3</v>
      </c>
      <c r="D37" s="30">
        <f t="shared" si="16"/>
        <v>42599</v>
      </c>
      <c r="E37" s="30">
        <f t="shared" si="17"/>
        <v>1800</v>
      </c>
      <c r="F37" s="9">
        <f t="shared" si="18"/>
        <v>3</v>
      </c>
      <c r="G37" s="30">
        <v>42599</v>
      </c>
      <c r="H37" s="30">
        <v>1800</v>
      </c>
      <c r="I37" s="9"/>
      <c r="J37" s="30"/>
      <c r="K37" s="30"/>
    </row>
    <row r="38" s="4" customFormat="1" ht="18" customHeight="1" spans="1:11">
      <c r="A38" s="11" t="s">
        <v>52</v>
      </c>
      <c r="B38" s="11" t="s">
        <v>53</v>
      </c>
      <c r="C38" s="11">
        <v>3</v>
      </c>
      <c r="D38" s="14">
        <v>9200</v>
      </c>
      <c r="E38" s="14">
        <v>900</v>
      </c>
      <c r="F38" s="13">
        <v>3</v>
      </c>
      <c r="G38" s="14">
        <v>9200</v>
      </c>
      <c r="H38" s="14">
        <v>900</v>
      </c>
      <c r="I38" s="13"/>
      <c r="J38" s="14"/>
      <c r="K38" s="14"/>
    </row>
    <row r="39" s="1" customFormat="1" ht="18" customHeight="1" spans="1:11">
      <c r="A39" s="8">
        <v>1</v>
      </c>
      <c r="B39" s="29" t="s">
        <v>54</v>
      </c>
      <c r="C39" s="8">
        <v>3</v>
      </c>
      <c r="D39" s="30">
        <f t="shared" ref="D39:D42" si="20">G39+J39</f>
        <v>9200</v>
      </c>
      <c r="E39" s="30">
        <f t="shared" ref="E39:E42" si="21">H39+K39</f>
        <v>900</v>
      </c>
      <c r="F39" s="9">
        <f t="shared" ref="F39:F42" si="22">C39-I39</f>
        <v>3</v>
      </c>
      <c r="G39" s="30">
        <v>9200</v>
      </c>
      <c r="H39" s="30">
        <v>900</v>
      </c>
      <c r="I39" s="9"/>
      <c r="J39" s="30"/>
      <c r="K39" s="30"/>
    </row>
    <row r="40" s="4" customFormat="1" ht="18" customHeight="1" spans="1:11">
      <c r="A40" s="11" t="s">
        <v>55</v>
      </c>
      <c r="B40" s="11" t="s">
        <v>56</v>
      </c>
      <c r="C40" s="11">
        <f t="shared" ref="C40:H40" si="23">C41+C42</f>
        <v>110</v>
      </c>
      <c r="D40" s="12">
        <f t="shared" si="23"/>
        <v>518883</v>
      </c>
      <c r="E40" s="12">
        <f t="shared" si="23"/>
        <v>49000</v>
      </c>
      <c r="F40" s="11">
        <f t="shared" si="23"/>
        <v>110</v>
      </c>
      <c r="G40" s="12">
        <f t="shared" si="23"/>
        <v>518883</v>
      </c>
      <c r="H40" s="12">
        <f t="shared" si="23"/>
        <v>49000</v>
      </c>
      <c r="I40" s="13"/>
      <c r="J40" s="14"/>
      <c r="K40" s="14"/>
    </row>
    <row r="41" s="1" customFormat="1" ht="18" customHeight="1" spans="1:11">
      <c r="A41" s="8">
        <v>1</v>
      </c>
      <c r="B41" s="29" t="s">
        <v>57</v>
      </c>
      <c r="C41" s="8">
        <v>93</v>
      </c>
      <c r="D41" s="30">
        <f t="shared" si="20"/>
        <v>431583</v>
      </c>
      <c r="E41" s="30">
        <f t="shared" si="21"/>
        <v>41200</v>
      </c>
      <c r="F41" s="9">
        <f t="shared" si="22"/>
        <v>93</v>
      </c>
      <c r="G41" s="30">
        <v>431583</v>
      </c>
      <c r="H41" s="30">
        <v>41200</v>
      </c>
      <c r="I41" s="9"/>
      <c r="J41" s="30"/>
      <c r="K41" s="30"/>
    </row>
    <row r="42" s="1" customFormat="1" ht="18" customHeight="1" spans="1:11">
      <c r="A42" s="8">
        <v>2</v>
      </c>
      <c r="B42" s="29" t="s">
        <v>58</v>
      </c>
      <c r="C42" s="8">
        <v>17</v>
      </c>
      <c r="D42" s="30">
        <f t="shared" si="20"/>
        <v>87300</v>
      </c>
      <c r="E42" s="30">
        <f t="shared" si="21"/>
        <v>7800</v>
      </c>
      <c r="F42" s="9">
        <f t="shared" si="22"/>
        <v>17</v>
      </c>
      <c r="G42" s="30">
        <v>87300</v>
      </c>
      <c r="H42" s="30">
        <v>7800</v>
      </c>
      <c r="I42" s="9"/>
      <c r="J42" s="30"/>
      <c r="K42" s="30"/>
    </row>
    <row r="43" s="4" customFormat="1" ht="18" customHeight="1" spans="1:11">
      <c r="A43" s="11" t="s">
        <v>59</v>
      </c>
      <c r="B43" s="11" t="s">
        <v>60</v>
      </c>
      <c r="C43" s="11">
        <f t="shared" ref="C43:H43" si="24">SUM(C44:C47)</f>
        <v>48</v>
      </c>
      <c r="D43" s="12">
        <f t="shared" si="24"/>
        <v>261151</v>
      </c>
      <c r="E43" s="12">
        <f t="shared" si="24"/>
        <v>21200</v>
      </c>
      <c r="F43" s="11">
        <f t="shared" si="24"/>
        <v>48</v>
      </c>
      <c r="G43" s="12">
        <f t="shared" si="24"/>
        <v>261151</v>
      </c>
      <c r="H43" s="12">
        <f t="shared" si="24"/>
        <v>21200</v>
      </c>
      <c r="I43" s="13"/>
      <c r="J43" s="14"/>
      <c r="K43" s="14"/>
    </row>
    <row r="44" s="1" customFormat="1" ht="18" customHeight="1" spans="1:11">
      <c r="A44" s="8">
        <v>1</v>
      </c>
      <c r="B44" s="29" t="s">
        <v>61</v>
      </c>
      <c r="C44" s="8">
        <v>22</v>
      </c>
      <c r="D44" s="30">
        <f t="shared" ref="D44:D47" si="25">G44+J44</f>
        <v>131770</v>
      </c>
      <c r="E44" s="30">
        <f t="shared" ref="E44:E47" si="26">H44+K44</f>
        <v>10500</v>
      </c>
      <c r="F44" s="9">
        <f t="shared" ref="F44:F47" si="27">C44-I44</f>
        <v>22</v>
      </c>
      <c r="G44" s="30">
        <v>131770</v>
      </c>
      <c r="H44" s="30">
        <v>10500</v>
      </c>
      <c r="I44" s="9"/>
      <c r="J44" s="30"/>
      <c r="K44" s="30"/>
    </row>
    <row r="45" s="1" customFormat="1" ht="18" customHeight="1" spans="1:11">
      <c r="A45" s="8">
        <v>2</v>
      </c>
      <c r="B45" s="29" t="s">
        <v>62</v>
      </c>
      <c r="C45" s="8">
        <v>16</v>
      </c>
      <c r="D45" s="30">
        <f t="shared" si="25"/>
        <v>80386</v>
      </c>
      <c r="E45" s="30">
        <f t="shared" si="26"/>
        <v>6400</v>
      </c>
      <c r="F45" s="9">
        <f t="shared" si="27"/>
        <v>16</v>
      </c>
      <c r="G45" s="30">
        <v>80386</v>
      </c>
      <c r="H45" s="30">
        <v>6400</v>
      </c>
      <c r="I45" s="9"/>
      <c r="J45" s="30"/>
      <c r="K45" s="30"/>
    </row>
    <row r="46" s="1" customFormat="1" ht="18" customHeight="1" spans="1:11">
      <c r="A46" s="8">
        <v>3</v>
      </c>
      <c r="B46" s="29" t="s">
        <v>63</v>
      </c>
      <c r="C46" s="8">
        <v>9</v>
      </c>
      <c r="D46" s="30">
        <f t="shared" si="25"/>
        <v>44495</v>
      </c>
      <c r="E46" s="30">
        <f t="shared" si="26"/>
        <v>3900</v>
      </c>
      <c r="F46" s="9">
        <f t="shared" si="27"/>
        <v>9</v>
      </c>
      <c r="G46" s="30">
        <v>44495</v>
      </c>
      <c r="H46" s="30">
        <v>3900</v>
      </c>
      <c r="I46" s="9"/>
      <c r="J46" s="30"/>
      <c r="K46" s="30"/>
    </row>
    <row r="47" s="1" customFormat="1" ht="18" customHeight="1" spans="1:11">
      <c r="A47" s="8">
        <v>4</v>
      </c>
      <c r="B47" s="42" t="s">
        <v>64</v>
      </c>
      <c r="C47" s="8">
        <v>1</v>
      </c>
      <c r="D47" s="30">
        <f t="shared" si="25"/>
        <v>4500</v>
      </c>
      <c r="E47" s="30">
        <f t="shared" si="26"/>
        <v>400</v>
      </c>
      <c r="F47" s="9">
        <f t="shared" si="27"/>
        <v>1</v>
      </c>
      <c r="G47" s="30">
        <v>4500</v>
      </c>
      <c r="H47" s="30">
        <v>400</v>
      </c>
      <c r="I47" s="9"/>
      <c r="J47" s="30"/>
      <c r="K47" s="30"/>
    </row>
    <row r="48" s="4" customFormat="1" ht="18" customHeight="1" spans="1:11">
      <c r="A48" s="11" t="s">
        <v>65</v>
      </c>
      <c r="B48" s="11" t="s">
        <v>66</v>
      </c>
      <c r="C48" s="11">
        <f t="shared" ref="C48:K48" si="28">SUM(C49:C51)</f>
        <v>422</v>
      </c>
      <c r="D48" s="12">
        <f t="shared" si="28"/>
        <v>1985103.7</v>
      </c>
      <c r="E48" s="12">
        <f t="shared" si="28"/>
        <v>162500</v>
      </c>
      <c r="F48" s="11">
        <f t="shared" si="28"/>
        <v>421</v>
      </c>
      <c r="G48" s="12">
        <f t="shared" si="28"/>
        <v>1972103.7</v>
      </c>
      <c r="H48" s="12">
        <f t="shared" si="28"/>
        <v>161900</v>
      </c>
      <c r="I48" s="11">
        <f t="shared" si="28"/>
        <v>1</v>
      </c>
      <c r="J48" s="12">
        <f t="shared" si="28"/>
        <v>13000</v>
      </c>
      <c r="K48" s="12">
        <f t="shared" si="28"/>
        <v>600</v>
      </c>
    </row>
    <row r="49" s="1" customFormat="1" ht="18" customHeight="1" spans="1:11">
      <c r="A49" s="8">
        <v>1</v>
      </c>
      <c r="B49" s="29" t="s">
        <v>67</v>
      </c>
      <c r="C49" s="8">
        <v>411</v>
      </c>
      <c r="D49" s="30">
        <f t="shared" ref="D49:D51" si="29">G49+J49</f>
        <v>1912682</v>
      </c>
      <c r="E49" s="30">
        <f t="shared" ref="E49:E51" si="30">H49+K49</f>
        <v>156900</v>
      </c>
      <c r="F49" s="9">
        <f t="shared" ref="F49:F51" si="31">C49-I49</f>
        <v>410</v>
      </c>
      <c r="G49" s="30">
        <v>1899682</v>
      </c>
      <c r="H49" s="30">
        <v>156300</v>
      </c>
      <c r="I49" s="9">
        <v>1</v>
      </c>
      <c r="J49" s="30">
        <v>13000</v>
      </c>
      <c r="K49" s="30">
        <v>600</v>
      </c>
    </row>
    <row r="50" s="1" customFormat="1" ht="18" customHeight="1" spans="1:11">
      <c r="A50" s="8">
        <v>2</v>
      </c>
      <c r="B50" s="29" t="s">
        <v>68</v>
      </c>
      <c r="C50" s="8">
        <v>8</v>
      </c>
      <c r="D50" s="30">
        <f t="shared" si="29"/>
        <v>52623.7</v>
      </c>
      <c r="E50" s="30">
        <f t="shared" si="30"/>
        <v>4200</v>
      </c>
      <c r="F50" s="9">
        <f t="shared" si="31"/>
        <v>8</v>
      </c>
      <c r="G50" s="30">
        <v>52623.7</v>
      </c>
      <c r="H50" s="30">
        <v>4200</v>
      </c>
      <c r="I50" s="9"/>
      <c r="J50" s="30"/>
      <c r="K50" s="30"/>
    </row>
    <row r="51" s="1" customFormat="1" ht="18" customHeight="1" spans="1:11">
      <c r="A51" s="8">
        <v>3</v>
      </c>
      <c r="B51" s="29" t="s">
        <v>69</v>
      </c>
      <c r="C51" s="8">
        <v>3</v>
      </c>
      <c r="D51" s="30">
        <f t="shared" si="29"/>
        <v>19798</v>
      </c>
      <c r="E51" s="30">
        <f t="shared" si="30"/>
        <v>1400</v>
      </c>
      <c r="F51" s="9">
        <f t="shared" si="31"/>
        <v>3</v>
      </c>
      <c r="G51" s="30">
        <v>19798</v>
      </c>
      <c r="H51" s="30">
        <v>1400</v>
      </c>
      <c r="I51" s="9"/>
      <c r="J51" s="30"/>
      <c r="K51" s="30"/>
    </row>
    <row r="52" s="4" customFormat="1" ht="18" customHeight="1" spans="1:11">
      <c r="A52" s="43"/>
      <c r="B52" s="11" t="s">
        <v>70</v>
      </c>
      <c r="C52" s="11">
        <f t="shared" ref="C52:K52" si="32">C5+C13+C15+C17+C22+C29+C33+C35+C40+C38+C43+C48</f>
        <v>3137</v>
      </c>
      <c r="D52" s="12">
        <f t="shared" si="32"/>
        <v>16573050.23</v>
      </c>
      <c r="E52" s="12">
        <f t="shared" si="32"/>
        <v>1353000</v>
      </c>
      <c r="F52" s="11">
        <f t="shared" si="32"/>
        <v>3126</v>
      </c>
      <c r="G52" s="12">
        <f t="shared" si="32"/>
        <v>16520144.23</v>
      </c>
      <c r="H52" s="12">
        <f t="shared" si="32"/>
        <v>1349300</v>
      </c>
      <c r="I52" s="11">
        <f t="shared" si="32"/>
        <v>11</v>
      </c>
      <c r="J52" s="12">
        <f t="shared" si="32"/>
        <v>52906</v>
      </c>
      <c r="K52" s="12">
        <f t="shared" si="32"/>
        <v>3700</v>
      </c>
    </row>
  </sheetData>
  <mergeCells count="7">
    <mergeCell ref="A1:K1"/>
    <mergeCell ref="I2:K2"/>
    <mergeCell ref="C3:E3"/>
    <mergeCell ref="F3:H3"/>
    <mergeCell ref="I3:K3"/>
    <mergeCell ref="A3:A4"/>
    <mergeCell ref="B3:B4"/>
  </mergeCells>
  <pageMargins left="0.314583333333333" right="0.156944444444444" top="0.751388888888889" bottom="1.22013888888889" header="0.298611111111111" footer="0.708333333333333"/>
  <pageSetup paperSize="9" scale="85" orientation="landscape" horizontalDpi="600"/>
  <headerFooter/>
  <ignoredErrors>
    <ignoredError sqref="C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8" workbookViewId="0">
      <selection activeCell="A1" sqref="$A1:$XFD2"/>
    </sheetView>
  </sheetViews>
  <sheetFormatPr defaultColWidth="8.89166666666667" defaultRowHeight="13.5"/>
  <cols>
    <col min="1" max="1" width="5" style="3" customWidth="1"/>
    <col min="2" max="2" width="34.775" style="1" customWidth="1"/>
    <col min="3" max="3" width="8.775" style="1" customWidth="1"/>
    <col min="4" max="4" width="19.4416666666667" style="6" customWidth="1"/>
    <col min="5" max="5" width="18.1083333333333" style="6" customWidth="1"/>
    <col min="6" max="6" width="8.775" style="5" customWidth="1"/>
    <col min="7" max="7" width="19.4416666666667" style="6" customWidth="1"/>
    <col min="8" max="8" width="18.1083333333333" style="6" customWidth="1"/>
    <col min="9" max="9" width="5.89166666666667" style="5" customWidth="1"/>
    <col min="10" max="10" width="14.4416666666667" style="6" customWidth="1"/>
    <col min="11" max="11" width="13.1083333333333" style="6" customWidth="1"/>
    <col min="12" max="16384" width="8.89166666666667" style="1"/>
  </cols>
  <sheetData>
    <row r="1" s="1" customFormat="1" ht="20.25" spans="1:11">
      <c r="A1" s="7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0.25" spans="1:11">
      <c r="A2" s="7"/>
      <c r="B2" s="7"/>
      <c r="C2" s="7"/>
      <c r="D2" s="7"/>
      <c r="E2" s="7"/>
      <c r="F2" s="7"/>
      <c r="G2" s="7"/>
      <c r="H2" s="7"/>
      <c r="I2" s="31" t="s">
        <v>1</v>
      </c>
      <c r="J2" s="31"/>
      <c r="K2" s="31"/>
    </row>
    <row r="3" s="3" customFormat="1" spans="1:11">
      <c r="A3" s="8" t="s">
        <v>2</v>
      </c>
      <c r="B3" s="8" t="s">
        <v>3</v>
      </c>
      <c r="C3" s="10" t="s">
        <v>4</v>
      </c>
      <c r="D3" s="10"/>
      <c r="E3" s="10"/>
      <c r="F3" s="9" t="s">
        <v>5</v>
      </c>
      <c r="G3" s="10"/>
      <c r="H3" s="10"/>
      <c r="I3" s="9" t="s">
        <v>6</v>
      </c>
      <c r="J3" s="10"/>
      <c r="K3" s="10"/>
    </row>
    <row r="4" s="3" customFormat="1" ht="27" spans="1:11">
      <c r="A4" s="8"/>
      <c r="B4" s="8"/>
      <c r="C4" s="8" t="s">
        <v>7</v>
      </c>
      <c r="D4" s="10" t="s">
        <v>8</v>
      </c>
      <c r="E4" s="10" t="s">
        <v>9</v>
      </c>
      <c r="F4" s="9" t="s">
        <v>7</v>
      </c>
      <c r="G4" s="10" t="s">
        <v>8</v>
      </c>
      <c r="H4" s="10" t="s">
        <v>9</v>
      </c>
      <c r="I4" s="9" t="s">
        <v>7</v>
      </c>
      <c r="J4" s="10" t="s">
        <v>8</v>
      </c>
      <c r="K4" s="10" t="s">
        <v>9</v>
      </c>
    </row>
    <row r="5" s="4" customFormat="1" ht="18" customHeight="1" spans="1:11">
      <c r="A5" s="11" t="s">
        <v>10</v>
      </c>
      <c r="B5" s="11" t="s">
        <v>11</v>
      </c>
      <c r="C5" s="11">
        <f>SUM(C6:C12)</f>
        <v>901</v>
      </c>
      <c r="D5" s="12">
        <f t="shared" ref="D5:K5" si="0">SUM(D6:D12)</f>
        <v>4992077.14</v>
      </c>
      <c r="E5" s="12">
        <f t="shared" si="0"/>
        <v>407400</v>
      </c>
      <c r="F5" s="11">
        <f t="shared" si="0"/>
        <v>901</v>
      </c>
      <c r="G5" s="12">
        <f t="shared" si="0"/>
        <v>4992077.14</v>
      </c>
      <c r="H5" s="12">
        <f t="shared" si="0"/>
        <v>407400</v>
      </c>
      <c r="I5" s="11"/>
      <c r="J5" s="12"/>
      <c r="K5" s="12"/>
    </row>
    <row r="6" s="1" customFormat="1" ht="18" customHeight="1" spans="1:11">
      <c r="A6" s="8">
        <v>1</v>
      </c>
      <c r="B6" s="29" t="s">
        <v>72</v>
      </c>
      <c r="C6" s="8">
        <v>318</v>
      </c>
      <c r="D6" s="30">
        <v>1911442.22</v>
      </c>
      <c r="E6" s="30">
        <v>159900</v>
      </c>
      <c r="F6" s="9">
        <f t="shared" ref="F6:F12" si="1">C6-I6</f>
        <v>318</v>
      </c>
      <c r="G6" s="30">
        <f t="shared" ref="G6:G12" si="2">D6-J6</f>
        <v>1911442.22</v>
      </c>
      <c r="H6" s="30">
        <f t="shared" ref="H6:H12" si="3">E6-K6</f>
        <v>159900</v>
      </c>
      <c r="I6" s="9"/>
      <c r="J6" s="30"/>
      <c r="K6" s="30"/>
    </row>
    <row r="7" s="1" customFormat="1" ht="18" customHeight="1" spans="1:11">
      <c r="A7" s="8">
        <v>2</v>
      </c>
      <c r="B7" s="29" t="s">
        <v>73</v>
      </c>
      <c r="C7" s="8">
        <v>234</v>
      </c>
      <c r="D7" s="30">
        <v>1239285.77</v>
      </c>
      <c r="E7" s="30">
        <v>100300</v>
      </c>
      <c r="F7" s="9">
        <f t="shared" si="1"/>
        <v>234</v>
      </c>
      <c r="G7" s="30">
        <f t="shared" si="2"/>
        <v>1239285.77</v>
      </c>
      <c r="H7" s="30">
        <f t="shared" si="3"/>
        <v>100300</v>
      </c>
      <c r="I7" s="9"/>
      <c r="J7" s="30"/>
      <c r="K7" s="30"/>
    </row>
    <row r="8" s="1" customFormat="1" ht="18" customHeight="1" spans="1:11">
      <c r="A8" s="8">
        <v>3</v>
      </c>
      <c r="B8" s="29" t="s">
        <v>74</v>
      </c>
      <c r="C8" s="8">
        <v>170</v>
      </c>
      <c r="D8" s="30">
        <v>970182</v>
      </c>
      <c r="E8" s="30">
        <v>74900</v>
      </c>
      <c r="F8" s="9">
        <f t="shared" si="1"/>
        <v>170</v>
      </c>
      <c r="G8" s="30">
        <f t="shared" si="2"/>
        <v>970182</v>
      </c>
      <c r="H8" s="30">
        <f t="shared" si="3"/>
        <v>74900</v>
      </c>
      <c r="I8" s="9"/>
      <c r="J8" s="30"/>
      <c r="K8" s="30"/>
    </row>
    <row r="9" s="1" customFormat="1" ht="18" customHeight="1" spans="1:11">
      <c r="A9" s="8">
        <v>4</v>
      </c>
      <c r="B9" s="29" t="s">
        <v>75</v>
      </c>
      <c r="C9" s="8">
        <v>79</v>
      </c>
      <c r="D9" s="30">
        <v>399184.65</v>
      </c>
      <c r="E9" s="30">
        <v>32700</v>
      </c>
      <c r="F9" s="9">
        <f t="shared" si="1"/>
        <v>79</v>
      </c>
      <c r="G9" s="30">
        <f t="shared" si="2"/>
        <v>399184.65</v>
      </c>
      <c r="H9" s="30">
        <f t="shared" si="3"/>
        <v>32700</v>
      </c>
      <c r="I9" s="9"/>
      <c r="J9" s="30"/>
      <c r="K9" s="30"/>
    </row>
    <row r="10" s="1" customFormat="1" ht="18" customHeight="1" spans="1:11">
      <c r="A10" s="8">
        <v>5</v>
      </c>
      <c r="B10" s="29" t="s">
        <v>76</v>
      </c>
      <c r="C10" s="8">
        <v>65</v>
      </c>
      <c r="D10" s="30">
        <v>351544.5</v>
      </c>
      <c r="E10" s="30">
        <v>28200</v>
      </c>
      <c r="F10" s="9">
        <f t="shared" si="1"/>
        <v>65</v>
      </c>
      <c r="G10" s="30">
        <f t="shared" si="2"/>
        <v>351544.5</v>
      </c>
      <c r="H10" s="30">
        <f t="shared" si="3"/>
        <v>28200</v>
      </c>
      <c r="I10" s="9"/>
      <c r="J10" s="30"/>
      <c r="K10" s="30"/>
    </row>
    <row r="11" s="1" customFormat="1" ht="18" customHeight="1" spans="1:11">
      <c r="A11" s="8">
        <v>6</v>
      </c>
      <c r="B11" s="29" t="s">
        <v>77</v>
      </c>
      <c r="C11" s="8">
        <v>33</v>
      </c>
      <c r="D11" s="30">
        <v>112438</v>
      </c>
      <c r="E11" s="30">
        <v>10600</v>
      </c>
      <c r="F11" s="9">
        <f t="shared" si="1"/>
        <v>33</v>
      </c>
      <c r="G11" s="30">
        <f t="shared" si="2"/>
        <v>112438</v>
      </c>
      <c r="H11" s="30">
        <f t="shared" si="3"/>
        <v>10600</v>
      </c>
      <c r="I11" s="9"/>
      <c r="J11" s="30"/>
      <c r="K11" s="30"/>
    </row>
    <row r="12" s="1" customFormat="1" ht="18" customHeight="1" spans="1:11">
      <c r="A12" s="8">
        <v>7</v>
      </c>
      <c r="B12" s="29" t="s">
        <v>78</v>
      </c>
      <c r="C12" s="8">
        <v>2</v>
      </c>
      <c r="D12" s="30">
        <v>8000</v>
      </c>
      <c r="E12" s="30">
        <v>800</v>
      </c>
      <c r="F12" s="9">
        <f t="shared" si="1"/>
        <v>2</v>
      </c>
      <c r="G12" s="30">
        <f t="shared" si="2"/>
        <v>8000</v>
      </c>
      <c r="H12" s="30">
        <f t="shared" si="3"/>
        <v>800</v>
      </c>
      <c r="I12" s="9"/>
      <c r="J12" s="30"/>
      <c r="K12" s="30"/>
    </row>
    <row r="13" s="4" customFormat="1" ht="18" customHeight="1" spans="1:11">
      <c r="A13" s="11" t="s">
        <v>20</v>
      </c>
      <c r="B13" s="11" t="s">
        <v>21</v>
      </c>
      <c r="C13" s="11">
        <v>23</v>
      </c>
      <c r="D13" s="14">
        <v>248699</v>
      </c>
      <c r="E13" s="14">
        <v>12900</v>
      </c>
      <c r="F13" s="13">
        <v>23</v>
      </c>
      <c r="G13" s="14">
        <v>248699</v>
      </c>
      <c r="H13" s="14">
        <v>12900</v>
      </c>
      <c r="I13" s="13"/>
      <c r="J13" s="14"/>
      <c r="K13" s="14"/>
    </row>
    <row r="14" s="1" customFormat="1" ht="18" customHeight="1" spans="1:11">
      <c r="A14" s="8">
        <v>1</v>
      </c>
      <c r="B14" s="29" t="s">
        <v>79</v>
      </c>
      <c r="C14" s="8">
        <v>23</v>
      </c>
      <c r="D14" s="30">
        <v>248699</v>
      </c>
      <c r="E14" s="30">
        <v>12900</v>
      </c>
      <c r="F14" s="9">
        <f>C14-I14</f>
        <v>23</v>
      </c>
      <c r="G14" s="30">
        <f>D14-J14</f>
        <v>248699</v>
      </c>
      <c r="H14" s="30">
        <f>E14-K14</f>
        <v>12900</v>
      </c>
      <c r="I14" s="9"/>
      <c r="J14" s="30"/>
      <c r="K14" s="30"/>
    </row>
    <row r="15" s="4" customFormat="1" ht="18" customHeight="1" spans="1:11">
      <c r="A15" s="11" t="s">
        <v>23</v>
      </c>
      <c r="B15" s="11" t="s">
        <v>24</v>
      </c>
      <c r="C15" s="11">
        <v>160</v>
      </c>
      <c r="D15" s="14">
        <v>871026.6</v>
      </c>
      <c r="E15" s="14">
        <v>68200</v>
      </c>
      <c r="F15" s="13">
        <v>160</v>
      </c>
      <c r="G15" s="14">
        <v>871026.6</v>
      </c>
      <c r="H15" s="14">
        <v>68200</v>
      </c>
      <c r="I15" s="13"/>
      <c r="J15" s="14"/>
      <c r="K15" s="14"/>
    </row>
    <row r="16" s="1" customFormat="1" ht="18" customHeight="1" spans="1:11">
      <c r="A16" s="8">
        <v>1</v>
      </c>
      <c r="B16" s="29" t="s">
        <v>80</v>
      </c>
      <c r="C16" s="8">
        <v>160</v>
      </c>
      <c r="D16" s="30">
        <v>871026.6</v>
      </c>
      <c r="E16" s="30">
        <v>68200</v>
      </c>
      <c r="F16" s="9">
        <f>C16-I16</f>
        <v>160</v>
      </c>
      <c r="G16" s="30">
        <f>D16-J16</f>
        <v>871026.6</v>
      </c>
      <c r="H16" s="30">
        <f>E16-K16</f>
        <v>68200</v>
      </c>
      <c r="I16" s="9"/>
      <c r="J16" s="30"/>
      <c r="K16" s="30"/>
    </row>
    <row r="17" s="4" customFormat="1" ht="18" customHeight="1" spans="1:11">
      <c r="A17" s="11" t="s">
        <v>26</v>
      </c>
      <c r="B17" s="11" t="s">
        <v>27</v>
      </c>
      <c r="C17" s="11">
        <f t="shared" ref="C17:H17" si="4">SUM(C18:C21)</f>
        <v>181</v>
      </c>
      <c r="D17" s="12">
        <f t="shared" si="4"/>
        <v>920459</v>
      </c>
      <c r="E17" s="12">
        <f t="shared" si="4"/>
        <v>77500</v>
      </c>
      <c r="F17" s="11">
        <f t="shared" si="4"/>
        <v>181</v>
      </c>
      <c r="G17" s="12">
        <f t="shared" si="4"/>
        <v>920459</v>
      </c>
      <c r="H17" s="12">
        <f t="shared" si="4"/>
        <v>77500</v>
      </c>
      <c r="I17" s="13"/>
      <c r="J17" s="14"/>
      <c r="K17" s="14"/>
    </row>
    <row r="18" s="1" customFormat="1" spans="1:11">
      <c r="A18" s="8">
        <v>1</v>
      </c>
      <c r="B18" s="29" t="s">
        <v>81</v>
      </c>
      <c r="C18" s="8">
        <v>72</v>
      </c>
      <c r="D18" s="30">
        <v>375129</v>
      </c>
      <c r="E18" s="30">
        <v>31900</v>
      </c>
      <c r="F18" s="9">
        <f>C18-I18</f>
        <v>72</v>
      </c>
      <c r="G18" s="30">
        <f>D18-J18</f>
        <v>375129</v>
      </c>
      <c r="H18" s="30">
        <f>E18-K18</f>
        <v>31900</v>
      </c>
      <c r="I18" s="9"/>
      <c r="J18" s="30"/>
      <c r="K18" s="30"/>
    </row>
    <row r="19" s="1" customFormat="1" spans="1:11">
      <c r="A19" s="8">
        <v>2</v>
      </c>
      <c r="B19" s="29" t="s">
        <v>82</v>
      </c>
      <c r="C19" s="8">
        <v>51</v>
      </c>
      <c r="D19" s="30">
        <v>256611</v>
      </c>
      <c r="E19" s="30">
        <v>21300</v>
      </c>
      <c r="F19" s="9">
        <f>C19-I19</f>
        <v>51</v>
      </c>
      <c r="G19" s="30">
        <f>D19-J19</f>
        <v>256611</v>
      </c>
      <c r="H19" s="30">
        <f>E19-K19</f>
        <v>21300</v>
      </c>
      <c r="I19" s="9"/>
      <c r="J19" s="30"/>
      <c r="K19" s="30"/>
    </row>
    <row r="20" s="1" customFormat="1" ht="18" customHeight="1" spans="1:11">
      <c r="A20" s="8">
        <v>3</v>
      </c>
      <c r="B20" s="29" t="s">
        <v>83</v>
      </c>
      <c r="C20" s="8">
        <v>51</v>
      </c>
      <c r="D20" s="30">
        <v>245171</v>
      </c>
      <c r="E20" s="30">
        <v>20100</v>
      </c>
      <c r="F20" s="9">
        <f>C20-I20</f>
        <v>51</v>
      </c>
      <c r="G20" s="30">
        <f>D20-J20</f>
        <v>245171</v>
      </c>
      <c r="H20" s="30">
        <f>E20-K20</f>
        <v>20100</v>
      </c>
      <c r="I20" s="9"/>
      <c r="J20" s="30"/>
      <c r="K20" s="30"/>
    </row>
    <row r="21" s="1" customFormat="1" ht="18" customHeight="1" spans="1:11">
      <c r="A21" s="8">
        <v>4</v>
      </c>
      <c r="B21" s="29" t="s">
        <v>84</v>
      </c>
      <c r="C21" s="8">
        <v>7</v>
      </c>
      <c r="D21" s="30">
        <v>43548</v>
      </c>
      <c r="E21" s="30">
        <v>4200</v>
      </c>
      <c r="F21" s="9">
        <f>C21-I21</f>
        <v>7</v>
      </c>
      <c r="G21" s="30">
        <f>D21-J21</f>
        <v>43548</v>
      </c>
      <c r="H21" s="30">
        <f>E21-K21</f>
        <v>4200</v>
      </c>
      <c r="I21" s="9"/>
      <c r="J21" s="30"/>
      <c r="K21" s="30"/>
    </row>
    <row r="22" s="4" customFormat="1" ht="18" customHeight="1" spans="1:11">
      <c r="A22" s="11" t="s">
        <v>32</v>
      </c>
      <c r="B22" s="11" t="s">
        <v>33</v>
      </c>
      <c r="C22" s="11">
        <f>SUM(C23:C28)</f>
        <v>922</v>
      </c>
      <c r="D22" s="12">
        <f t="shared" ref="D22:K22" si="5">SUM(D23:D28)</f>
        <v>4430680</v>
      </c>
      <c r="E22" s="12">
        <f t="shared" si="5"/>
        <v>374200</v>
      </c>
      <c r="F22" s="11">
        <f t="shared" si="5"/>
        <v>913</v>
      </c>
      <c r="G22" s="12">
        <f t="shared" si="5"/>
        <v>4401874</v>
      </c>
      <c r="H22" s="12">
        <f t="shared" si="5"/>
        <v>371700</v>
      </c>
      <c r="I22" s="11">
        <f t="shared" si="5"/>
        <v>9</v>
      </c>
      <c r="J22" s="12">
        <f t="shared" si="5"/>
        <v>28806</v>
      </c>
      <c r="K22" s="12">
        <f t="shared" si="5"/>
        <v>2500</v>
      </c>
    </row>
    <row r="23" s="1" customFormat="1" ht="18" customHeight="1" spans="1:11">
      <c r="A23" s="8">
        <v>1</v>
      </c>
      <c r="B23" s="29" t="s">
        <v>85</v>
      </c>
      <c r="C23" s="8">
        <v>377</v>
      </c>
      <c r="D23" s="30">
        <v>1715485</v>
      </c>
      <c r="E23" s="30">
        <v>144500</v>
      </c>
      <c r="F23" s="9">
        <f t="shared" ref="F23:F28" si="6">C23-I23</f>
        <v>373</v>
      </c>
      <c r="G23" s="30">
        <f t="shared" ref="G23:G28" si="7">D23-J23</f>
        <v>1705775</v>
      </c>
      <c r="H23" s="30">
        <f t="shared" ref="H23:H28" si="8">E23-K23</f>
        <v>143700</v>
      </c>
      <c r="I23" s="9">
        <v>4</v>
      </c>
      <c r="J23" s="30">
        <v>9710</v>
      </c>
      <c r="K23" s="30">
        <v>800</v>
      </c>
    </row>
    <row r="24" s="1" customFormat="1" ht="18" customHeight="1" spans="1:11">
      <c r="A24" s="8">
        <v>2</v>
      </c>
      <c r="B24" s="29" t="s">
        <v>86</v>
      </c>
      <c r="C24" s="8">
        <v>303</v>
      </c>
      <c r="D24" s="30">
        <v>1488004</v>
      </c>
      <c r="E24" s="30">
        <v>124200</v>
      </c>
      <c r="F24" s="9">
        <f t="shared" si="6"/>
        <v>302</v>
      </c>
      <c r="G24" s="30">
        <f t="shared" si="7"/>
        <v>1486904</v>
      </c>
      <c r="H24" s="30">
        <f t="shared" si="8"/>
        <v>124100</v>
      </c>
      <c r="I24" s="9">
        <v>1</v>
      </c>
      <c r="J24" s="30">
        <v>1100</v>
      </c>
      <c r="K24" s="30">
        <v>100</v>
      </c>
    </row>
    <row r="25" s="1" customFormat="1" ht="18" customHeight="1" spans="1:11">
      <c r="A25" s="8">
        <v>3</v>
      </c>
      <c r="B25" s="29" t="s">
        <v>87</v>
      </c>
      <c r="C25" s="8">
        <v>204</v>
      </c>
      <c r="D25" s="30">
        <v>1072963</v>
      </c>
      <c r="E25" s="30">
        <v>92200</v>
      </c>
      <c r="F25" s="9">
        <f t="shared" si="6"/>
        <v>201</v>
      </c>
      <c r="G25" s="30">
        <f t="shared" si="7"/>
        <v>1056066</v>
      </c>
      <c r="H25" s="30">
        <f t="shared" si="8"/>
        <v>90700</v>
      </c>
      <c r="I25" s="9">
        <v>3</v>
      </c>
      <c r="J25" s="30">
        <v>16897</v>
      </c>
      <c r="K25" s="30">
        <v>1500</v>
      </c>
    </row>
    <row r="26" s="1" customFormat="1" ht="18" customHeight="1" spans="1:11">
      <c r="A26" s="8">
        <v>4</v>
      </c>
      <c r="B26" s="29" t="s">
        <v>88</v>
      </c>
      <c r="C26" s="8">
        <v>29</v>
      </c>
      <c r="D26" s="30">
        <v>124433</v>
      </c>
      <c r="E26" s="30">
        <v>10600</v>
      </c>
      <c r="F26" s="9">
        <f t="shared" si="6"/>
        <v>29</v>
      </c>
      <c r="G26" s="30">
        <f t="shared" si="7"/>
        <v>124433</v>
      </c>
      <c r="H26" s="30">
        <f t="shared" si="8"/>
        <v>10600</v>
      </c>
      <c r="I26" s="9"/>
      <c r="J26" s="30"/>
      <c r="K26" s="30"/>
    </row>
    <row r="27" s="1" customFormat="1" ht="18" customHeight="1" spans="1:11">
      <c r="A27" s="8">
        <v>5</v>
      </c>
      <c r="B27" s="29" t="s">
        <v>89</v>
      </c>
      <c r="C27" s="8">
        <v>7</v>
      </c>
      <c r="D27" s="30">
        <v>18795</v>
      </c>
      <c r="E27" s="30">
        <v>1700</v>
      </c>
      <c r="F27" s="9">
        <f t="shared" si="6"/>
        <v>6</v>
      </c>
      <c r="G27" s="30">
        <f t="shared" si="7"/>
        <v>17696</v>
      </c>
      <c r="H27" s="30">
        <f t="shared" si="8"/>
        <v>1600</v>
      </c>
      <c r="I27" s="9">
        <v>1</v>
      </c>
      <c r="J27" s="30">
        <v>1099</v>
      </c>
      <c r="K27" s="30">
        <v>100</v>
      </c>
    </row>
    <row r="28" s="1" customFormat="1" ht="18" customHeight="1" spans="1:11">
      <c r="A28" s="8">
        <v>6</v>
      </c>
      <c r="B28" s="29" t="s">
        <v>90</v>
      </c>
      <c r="C28" s="8">
        <v>2</v>
      </c>
      <c r="D28" s="30">
        <v>11000</v>
      </c>
      <c r="E28" s="30">
        <v>1000</v>
      </c>
      <c r="F28" s="9">
        <f t="shared" si="6"/>
        <v>2</v>
      </c>
      <c r="G28" s="30">
        <f t="shared" si="7"/>
        <v>11000</v>
      </c>
      <c r="H28" s="30">
        <f t="shared" si="8"/>
        <v>1000</v>
      </c>
      <c r="I28" s="9"/>
      <c r="J28" s="30"/>
      <c r="K28" s="30"/>
    </row>
    <row r="29" s="4" customFormat="1" ht="18" customHeight="1" spans="1:11">
      <c r="A29" s="11" t="s">
        <v>40</v>
      </c>
      <c r="B29" s="11" t="s">
        <v>41</v>
      </c>
      <c r="C29" s="11">
        <f>SUM(C30:C32)</f>
        <v>332</v>
      </c>
      <c r="D29" s="12">
        <f t="shared" ref="D29:K29" si="9">SUM(D30:D32)</f>
        <v>2125710</v>
      </c>
      <c r="E29" s="12">
        <f t="shared" si="9"/>
        <v>163100</v>
      </c>
      <c r="F29" s="11">
        <f t="shared" si="9"/>
        <v>331</v>
      </c>
      <c r="G29" s="12">
        <f t="shared" si="9"/>
        <v>2114610</v>
      </c>
      <c r="H29" s="12">
        <f t="shared" si="9"/>
        <v>162500</v>
      </c>
      <c r="I29" s="11">
        <f t="shared" si="9"/>
        <v>1</v>
      </c>
      <c r="J29" s="12">
        <f t="shared" si="9"/>
        <v>11100</v>
      </c>
      <c r="K29" s="12">
        <f t="shared" si="9"/>
        <v>600</v>
      </c>
    </row>
    <row r="30" s="1" customFormat="1" ht="18" customHeight="1" spans="1:11">
      <c r="A30" s="8">
        <v>1</v>
      </c>
      <c r="B30" s="29" t="s">
        <v>91</v>
      </c>
      <c r="C30" s="8">
        <v>217</v>
      </c>
      <c r="D30" s="30">
        <v>1443656</v>
      </c>
      <c r="E30" s="30">
        <v>106100</v>
      </c>
      <c r="F30" s="9">
        <f>C30-I30</f>
        <v>217</v>
      </c>
      <c r="G30" s="30">
        <f>D30-J30</f>
        <v>1443656</v>
      </c>
      <c r="H30" s="30">
        <f>E30-K30</f>
        <v>106100</v>
      </c>
      <c r="I30" s="9"/>
      <c r="J30" s="30"/>
      <c r="K30" s="30"/>
    </row>
    <row r="31" s="1" customFormat="1" ht="18" customHeight="1" spans="1:11">
      <c r="A31" s="8">
        <v>2</v>
      </c>
      <c r="B31" s="29" t="s">
        <v>92</v>
      </c>
      <c r="C31" s="8">
        <v>78</v>
      </c>
      <c r="D31" s="30">
        <v>475130</v>
      </c>
      <c r="E31" s="30">
        <v>38000</v>
      </c>
      <c r="F31" s="9">
        <f>C31-I31</f>
        <v>77</v>
      </c>
      <c r="G31" s="30">
        <f>D31-J31</f>
        <v>464030</v>
      </c>
      <c r="H31" s="30">
        <f>E31-K31</f>
        <v>37400</v>
      </c>
      <c r="I31" s="9">
        <v>1</v>
      </c>
      <c r="J31" s="30">
        <v>11100</v>
      </c>
      <c r="K31" s="30">
        <v>600</v>
      </c>
    </row>
    <row r="32" s="1" customFormat="1" ht="18" customHeight="1" spans="1:11">
      <c r="A32" s="8">
        <v>3</v>
      </c>
      <c r="B32" s="29" t="s">
        <v>93</v>
      </c>
      <c r="C32" s="8">
        <v>37</v>
      </c>
      <c r="D32" s="30">
        <v>206924</v>
      </c>
      <c r="E32" s="30">
        <v>19000</v>
      </c>
      <c r="F32" s="9">
        <f>C32-I32</f>
        <v>37</v>
      </c>
      <c r="G32" s="30">
        <f>D32-J32</f>
        <v>206924</v>
      </c>
      <c r="H32" s="30">
        <f>E32-K32</f>
        <v>19000</v>
      </c>
      <c r="I32" s="9"/>
      <c r="J32" s="30"/>
      <c r="K32" s="30"/>
    </row>
    <row r="33" s="4" customFormat="1" ht="18" customHeight="1" spans="1:11">
      <c r="A33" s="11" t="s">
        <v>45</v>
      </c>
      <c r="B33" s="11" t="s">
        <v>46</v>
      </c>
      <c r="C33" s="11">
        <v>16</v>
      </c>
      <c r="D33" s="14">
        <v>54688</v>
      </c>
      <c r="E33" s="14">
        <v>4700</v>
      </c>
      <c r="F33" s="13">
        <v>16</v>
      </c>
      <c r="G33" s="14">
        <v>54688</v>
      </c>
      <c r="H33" s="14">
        <v>4700</v>
      </c>
      <c r="I33" s="13"/>
      <c r="J33" s="14"/>
      <c r="K33" s="14"/>
    </row>
    <row r="34" s="1" customFormat="1" ht="18" customHeight="1" spans="1:11">
      <c r="A34" s="8">
        <v>1</v>
      </c>
      <c r="B34" s="29" t="s">
        <v>94</v>
      </c>
      <c r="C34" s="8">
        <v>16</v>
      </c>
      <c r="D34" s="30">
        <v>54688</v>
      </c>
      <c r="E34" s="30">
        <v>4700</v>
      </c>
      <c r="F34" s="9">
        <f>C34-I34</f>
        <v>16</v>
      </c>
      <c r="G34" s="30">
        <f>D34-J34</f>
        <v>54688</v>
      </c>
      <c r="H34" s="30">
        <f>E34-K34</f>
        <v>4700</v>
      </c>
      <c r="I34" s="9"/>
      <c r="J34" s="30"/>
      <c r="K34" s="30"/>
    </row>
    <row r="35" s="4" customFormat="1" ht="18" customHeight="1" spans="1:11">
      <c r="A35" s="11" t="s">
        <v>48</v>
      </c>
      <c r="B35" s="11" t="s">
        <v>53</v>
      </c>
      <c r="C35" s="11">
        <v>3</v>
      </c>
      <c r="D35" s="14">
        <v>9200</v>
      </c>
      <c r="E35" s="14">
        <v>900</v>
      </c>
      <c r="F35" s="13">
        <v>3</v>
      </c>
      <c r="G35" s="14">
        <v>9200</v>
      </c>
      <c r="H35" s="14">
        <v>900</v>
      </c>
      <c r="I35" s="13"/>
      <c r="J35" s="14"/>
      <c r="K35" s="14"/>
    </row>
    <row r="36" s="1" customFormat="1" ht="18" customHeight="1" spans="1:11">
      <c r="A36" s="8">
        <v>1</v>
      </c>
      <c r="B36" s="29" t="s">
        <v>95</v>
      </c>
      <c r="C36" s="8">
        <v>3</v>
      </c>
      <c r="D36" s="30">
        <v>9200</v>
      </c>
      <c r="E36" s="30">
        <v>900</v>
      </c>
      <c r="F36" s="9">
        <f>C36-I36</f>
        <v>3</v>
      </c>
      <c r="G36" s="30">
        <f>D36-J36</f>
        <v>9200</v>
      </c>
      <c r="H36" s="30">
        <f>E36-K36</f>
        <v>900</v>
      </c>
      <c r="I36" s="9"/>
      <c r="J36" s="30"/>
      <c r="K36" s="30"/>
    </row>
    <row r="37" s="4" customFormat="1" ht="18" customHeight="1" spans="1:11">
      <c r="A37" s="11" t="s">
        <v>52</v>
      </c>
      <c r="B37" s="11" t="s">
        <v>56</v>
      </c>
      <c r="C37" s="11">
        <f t="shared" ref="C37:H37" si="10">C38+C39</f>
        <v>110</v>
      </c>
      <c r="D37" s="12">
        <f t="shared" si="10"/>
        <v>518916</v>
      </c>
      <c r="E37" s="12">
        <f t="shared" si="10"/>
        <v>49000</v>
      </c>
      <c r="F37" s="11">
        <f t="shared" si="10"/>
        <v>110</v>
      </c>
      <c r="G37" s="12">
        <f t="shared" si="10"/>
        <v>518916</v>
      </c>
      <c r="H37" s="12">
        <f t="shared" si="10"/>
        <v>49000</v>
      </c>
      <c r="I37" s="13"/>
      <c r="J37" s="14"/>
      <c r="K37" s="14"/>
    </row>
    <row r="38" s="1" customFormat="1" ht="18" customHeight="1" spans="1:11">
      <c r="A38" s="8">
        <v>1</v>
      </c>
      <c r="B38" s="29" t="s">
        <v>96</v>
      </c>
      <c r="C38" s="8">
        <v>93</v>
      </c>
      <c r="D38" s="30">
        <v>431616</v>
      </c>
      <c r="E38" s="30">
        <v>41200</v>
      </c>
      <c r="F38" s="9">
        <f>C38-I38</f>
        <v>93</v>
      </c>
      <c r="G38" s="30">
        <f>D38-J38</f>
        <v>431616</v>
      </c>
      <c r="H38" s="30">
        <f>E38-K38</f>
        <v>41200</v>
      </c>
      <c r="I38" s="9"/>
      <c r="J38" s="30"/>
      <c r="K38" s="30"/>
    </row>
    <row r="39" s="1" customFormat="1" ht="18" customHeight="1" spans="1:11">
      <c r="A39" s="8">
        <v>2</v>
      </c>
      <c r="B39" s="29" t="s">
        <v>97</v>
      </c>
      <c r="C39" s="8">
        <v>17</v>
      </c>
      <c r="D39" s="30">
        <v>87300</v>
      </c>
      <c r="E39" s="30">
        <v>7800</v>
      </c>
      <c r="F39" s="9">
        <f>C39-I39</f>
        <v>17</v>
      </c>
      <c r="G39" s="30">
        <f>D39-J39</f>
        <v>87300</v>
      </c>
      <c r="H39" s="30">
        <f>E39-K39</f>
        <v>7800</v>
      </c>
      <c r="I39" s="9"/>
      <c r="J39" s="30"/>
      <c r="K39" s="30"/>
    </row>
    <row r="40" s="4" customFormat="1" ht="18" customHeight="1" spans="1:11">
      <c r="A40" s="11" t="s">
        <v>55</v>
      </c>
      <c r="B40" s="11" t="s">
        <v>49</v>
      </c>
      <c r="C40" s="11">
        <f t="shared" ref="C40:H40" si="11">C41+C42</f>
        <v>19</v>
      </c>
      <c r="D40" s="12">
        <f t="shared" si="11"/>
        <v>143621</v>
      </c>
      <c r="E40" s="12">
        <f t="shared" si="11"/>
        <v>11400</v>
      </c>
      <c r="F40" s="11">
        <f t="shared" si="11"/>
        <v>19</v>
      </c>
      <c r="G40" s="12">
        <f t="shared" si="11"/>
        <v>143621</v>
      </c>
      <c r="H40" s="12">
        <f t="shared" si="11"/>
        <v>11400</v>
      </c>
      <c r="I40" s="13"/>
      <c r="J40" s="14"/>
      <c r="K40" s="14"/>
    </row>
    <row r="41" s="1" customFormat="1" ht="18" customHeight="1" spans="1:11">
      <c r="A41" s="8">
        <v>1</v>
      </c>
      <c r="B41" s="29" t="s">
        <v>98</v>
      </c>
      <c r="C41" s="8">
        <v>16</v>
      </c>
      <c r="D41" s="30">
        <v>101022</v>
      </c>
      <c r="E41" s="30">
        <v>9600</v>
      </c>
      <c r="F41" s="9">
        <f>C41-I41</f>
        <v>16</v>
      </c>
      <c r="G41" s="30">
        <f>D41-J41</f>
        <v>101022</v>
      </c>
      <c r="H41" s="30">
        <f>E41-K41</f>
        <v>9600</v>
      </c>
      <c r="I41" s="9"/>
      <c r="J41" s="30"/>
      <c r="K41" s="30"/>
    </row>
    <row r="42" s="1" customFormat="1" ht="18" customHeight="1" spans="1:11">
      <c r="A42" s="8">
        <v>2</v>
      </c>
      <c r="B42" s="29" t="s">
        <v>99</v>
      </c>
      <c r="C42" s="8">
        <v>3</v>
      </c>
      <c r="D42" s="30">
        <v>42599</v>
      </c>
      <c r="E42" s="30">
        <v>1800</v>
      </c>
      <c r="F42" s="9">
        <f>C42-I42</f>
        <v>3</v>
      </c>
      <c r="G42" s="30">
        <f>D42-J42</f>
        <v>42599</v>
      </c>
      <c r="H42" s="30">
        <f>E42-K42</f>
        <v>1800</v>
      </c>
      <c r="I42" s="9"/>
      <c r="J42" s="30"/>
      <c r="K42" s="30"/>
    </row>
    <row r="43" s="4" customFormat="1" ht="18" customHeight="1" spans="1:11">
      <c r="A43" s="11" t="s">
        <v>59</v>
      </c>
      <c r="B43" s="11" t="s">
        <v>60</v>
      </c>
      <c r="C43" s="11">
        <f t="shared" ref="C43:H43" si="12">SUM(C44:C47)</f>
        <v>48</v>
      </c>
      <c r="D43" s="12">
        <f t="shared" si="12"/>
        <v>261151</v>
      </c>
      <c r="E43" s="12">
        <f t="shared" si="12"/>
        <v>21200</v>
      </c>
      <c r="F43" s="11">
        <f t="shared" si="12"/>
        <v>48</v>
      </c>
      <c r="G43" s="12">
        <f t="shared" si="12"/>
        <v>261151</v>
      </c>
      <c r="H43" s="12">
        <f t="shared" si="12"/>
        <v>21200</v>
      </c>
      <c r="I43" s="13"/>
      <c r="J43" s="14"/>
      <c r="K43" s="14"/>
    </row>
    <row r="44" s="1" customFormat="1" ht="18" customHeight="1" spans="1:11">
      <c r="A44" s="8">
        <v>1</v>
      </c>
      <c r="B44" s="29" t="s">
        <v>100</v>
      </c>
      <c r="C44" s="8">
        <v>22</v>
      </c>
      <c r="D44" s="30">
        <v>131770</v>
      </c>
      <c r="E44" s="30">
        <v>10500</v>
      </c>
      <c r="F44" s="9">
        <f>C44-I44</f>
        <v>22</v>
      </c>
      <c r="G44" s="30">
        <f>D44-J44</f>
        <v>131770</v>
      </c>
      <c r="H44" s="30">
        <f>E44-K44</f>
        <v>10500</v>
      </c>
      <c r="I44" s="9"/>
      <c r="J44" s="30"/>
      <c r="K44" s="30"/>
    </row>
    <row r="45" s="1" customFormat="1" ht="18" customHeight="1" spans="1:11">
      <c r="A45" s="8">
        <v>2</v>
      </c>
      <c r="B45" s="29" t="s">
        <v>101</v>
      </c>
      <c r="C45" s="8">
        <v>16</v>
      </c>
      <c r="D45" s="30">
        <v>80386</v>
      </c>
      <c r="E45" s="30">
        <v>6400</v>
      </c>
      <c r="F45" s="9">
        <f>C45-I45</f>
        <v>16</v>
      </c>
      <c r="G45" s="30">
        <f>D45-J45</f>
        <v>80386</v>
      </c>
      <c r="H45" s="30">
        <f>E45-K45</f>
        <v>6400</v>
      </c>
      <c r="I45" s="9"/>
      <c r="J45" s="30"/>
      <c r="K45" s="30"/>
    </row>
    <row r="46" s="1" customFormat="1" ht="18" customHeight="1" spans="1:11">
      <c r="A46" s="8">
        <v>3</v>
      </c>
      <c r="B46" s="29" t="s">
        <v>102</v>
      </c>
      <c r="C46" s="8">
        <v>9</v>
      </c>
      <c r="D46" s="30">
        <v>44495</v>
      </c>
      <c r="E46" s="30">
        <v>3900</v>
      </c>
      <c r="F46" s="9">
        <f>C46-I46</f>
        <v>9</v>
      </c>
      <c r="G46" s="30">
        <f>D46-J46</f>
        <v>44495</v>
      </c>
      <c r="H46" s="30">
        <f>E46-K46</f>
        <v>3900</v>
      </c>
      <c r="I46" s="9"/>
      <c r="J46" s="30"/>
      <c r="K46" s="30"/>
    </row>
    <row r="47" s="1" customFormat="1" ht="18" customHeight="1" spans="1:11">
      <c r="A47" s="8">
        <v>4</v>
      </c>
      <c r="B47" s="29" t="s">
        <v>64</v>
      </c>
      <c r="C47" s="8">
        <v>1</v>
      </c>
      <c r="D47" s="30">
        <v>4500</v>
      </c>
      <c r="E47" s="30">
        <v>400</v>
      </c>
      <c r="F47" s="9">
        <f>C47-I47</f>
        <v>1</v>
      </c>
      <c r="G47" s="30">
        <f>D47-J47</f>
        <v>4500</v>
      </c>
      <c r="H47" s="30">
        <f>E47-K47</f>
        <v>400</v>
      </c>
      <c r="I47" s="9"/>
      <c r="J47" s="30"/>
      <c r="K47" s="30"/>
    </row>
    <row r="48" s="4" customFormat="1" ht="18" customHeight="1" spans="1:11">
      <c r="A48" s="11" t="s">
        <v>65</v>
      </c>
      <c r="B48" s="11" t="s">
        <v>66</v>
      </c>
      <c r="C48" s="11">
        <f t="shared" ref="C48:K48" si="13">SUM(C49:C51)</f>
        <v>422</v>
      </c>
      <c r="D48" s="12">
        <f t="shared" si="13"/>
        <v>1977103.7</v>
      </c>
      <c r="E48" s="12">
        <f t="shared" si="13"/>
        <v>162200</v>
      </c>
      <c r="F48" s="11">
        <f t="shared" si="13"/>
        <v>421</v>
      </c>
      <c r="G48" s="12">
        <f t="shared" si="13"/>
        <v>1964103.7</v>
      </c>
      <c r="H48" s="12">
        <f t="shared" si="13"/>
        <v>161600</v>
      </c>
      <c r="I48" s="11">
        <f t="shared" si="13"/>
        <v>1</v>
      </c>
      <c r="J48" s="12">
        <f t="shared" si="13"/>
        <v>13000</v>
      </c>
      <c r="K48" s="12">
        <f t="shared" si="13"/>
        <v>600</v>
      </c>
    </row>
    <row r="49" s="1" customFormat="1" ht="18" customHeight="1" spans="1:11">
      <c r="A49" s="8">
        <v>1</v>
      </c>
      <c r="B49" s="29" t="s">
        <v>103</v>
      </c>
      <c r="C49" s="8">
        <v>411</v>
      </c>
      <c r="D49" s="30">
        <f>1901682+3000</f>
        <v>1904682</v>
      </c>
      <c r="E49" s="30">
        <f>156300+300</f>
        <v>156600</v>
      </c>
      <c r="F49" s="9">
        <f>C49-I49</f>
        <v>410</v>
      </c>
      <c r="G49" s="30">
        <f>D49-J49</f>
        <v>1891682</v>
      </c>
      <c r="H49" s="30">
        <f>E49-K49</f>
        <v>156000</v>
      </c>
      <c r="I49" s="9">
        <v>1</v>
      </c>
      <c r="J49" s="30">
        <v>13000</v>
      </c>
      <c r="K49" s="30">
        <v>600</v>
      </c>
    </row>
    <row r="50" s="1" customFormat="1" ht="18" customHeight="1" spans="1:11">
      <c r="A50" s="8">
        <v>2</v>
      </c>
      <c r="B50" s="29" t="s">
        <v>104</v>
      </c>
      <c r="C50" s="8">
        <v>8</v>
      </c>
      <c r="D50" s="30">
        <v>52623.7</v>
      </c>
      <c r="E50" s="30">
        <v>4200</v>
      </c>
      <c r="F50" s="9">
        <f>C50-I50</f>
        <v>8</v>
      </c>
      <c r="G50" s="30">
        <f>D50-J50</f>
        <v>52623.7</v>
      </c>
      <c r="H50" s="30">
        <f>E50-K50</f>
        <v>4200</v>
      </c>
      <c r="I50" s="9"/>
      <c r="J50" s="30"/>
      <c r="K50" s="30"/>
    </row>
    <row r="51" s="1" customFormat="1" ht="18" customHeight="1" spans="1:11">
      <c r="A51" s="8">
        <v>3</v>
      </c>
      <c r="B51" s="29" t="s">
        <v>105</v>
      </c>
      <c r="C51" s="8">
        <v>3</v>
      </c>
      <c r="D51" s="30">
        <v>19798</v>
      </c>
      <c r="E51" s="30">
        <v>1400</v>
      </c>
      <c r="F51" s="9">
        <f>C51-I51</f>
        <v>3</v>
      </c>
      <c r="G51" s="30">
        <f>D51-J51</f>
        <v>19798</v>
      </c>
      <c r="H51" s="30">
        <f>E51-K51</f>
        <v>1400</v>
      </c>
      <c r="I51" s="9"/>
      <c r="J51" s="30"/>
      <c r="K51" s="30"/>
    </row>
    <row r="52" s="4" customFormat="1" ht="18" customHeight="1" spans="1:11">
      <c r="A52" s="11"/>
      <c r="B52" s="11" t="s">
        <v>70</v>
      </c>
      <c r="C52" s="11">
        <f>C5+C13+C15+C22+C17+C29+C33+C35+C37+C40+C43+C48</f>
        <v>3137</v>
      </c>
      <c r="D52" s="12">
        <f t="shared" ref="D52:K52" si="14">D5+D13+D15+D22+D17+D29+D33+D35+D37+D40+D43+D48</f>
        <v>16553331.44</v>
      </c>
      <c r="E52" s="12">
        <f t="shared" si="14"/>
        <v>1352700</v>
      </c>
      <c r="F52" s="11">
        <f t="shared" si="14"/>
        <v>3126</v>
      </c>
      <c r="G52" s="12">
        <f t="shared" si="14"/>
        <v>16500425.44</v>
      </c>
      <c r="H52" s="12">
        <f t="shared" si="14"/>
        <v>1349000</v>
      </c>
      <c r="I52" s="11">
        <f t="shared" si="14"/>
        <v>11</v>
      </c>
      <c r="J52" s="12">
        <f t="shared" si="14"/>
        <v>52906</v>
      </c>
      <c r="K52" s="12">
        <f t="shared" si="14"/>
        <v>3700</v>
      </c>
    </row>
  </sheetData>
  <autoFilter xmlns:etc="http://www.wps.cn/officeDocument/2017/etCustomData" ref="A4:K52" etc:filterBottomFollowUsedRange="0">
    <extLst/>
  </autoFilter>
  <mergeCells count="7">
    <mergeCell ref="A1:K1"/>
    <mergeCell ref="I2:K2"/>
    <mergeCell ref="C3:E3"/>
    <mergeCell ref="F3:H3"/>
    <mergeCell ref="I3:K3"/>
    <mergeCell ref="A3:A4"/>
    <mergeCell ref="B3:B4"/>
  </mergeCells>
  <printOptions horizontalCentered="1" verticalCentered="1"/>
  <pageMargins left="0.196527777777778" right="0.118055555555556" top="1" bottom="1.18055555555556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A1" sqref="A1:C1"/>
    </sheetView>
  </sheetViews>
  <sheetFormatPr defaultColWidth="8.89166666666667" defaultRowHeight="13.5" outlineLevelCol="5"/>
  <cols>
    <col min="1" max="1" width="5" style="19" customWidth="1"/>
    <col min="2" max="2" width="34.775" style="19" customWidth="1"/>
    <col min="3" max="3" width="34.5" style="20" customWidth="1"/>
    <col min="4" max="16384" width="8.89166666666667" style="19"/>
  </cols>
  <sheetData>
    <row r="1" s="1" customFormat="1" ht="20.25" spans="1:3">
      <c r="A1" s="7" t="s">
        <v>106</v>
      </c>
      <c r="B1" s="7"/>
      <c r="C1" s="7"/>
    </row>
    <row r="2" s="2" customFormat="1" ht="20.25" spans="1:3">
      <c r="A2" s="7"/>
      <c r="B2" s="7"/>
      <c r="C2" s="21" t="s">
        <v>107</v>
      </c>
    </row>
    <row r="3" s="17" customFormat="1" spans="1:3">
      <c r="A3" s="22" t="s">
        <v>2</v>
      </c>
      <c r="B3" s="22" t="s">
        <v>3</v>
      </c>
      <c r="C3" s="23" t="s">
        <v>108</v>
      </c>
    </row>
    <row r="4" s="17" customFormat="1" spans="1:3">
      <c r="A4" s="22"/>
      <c r="B4" s="22"/>
      <c r="C4" s="23"/>
    </row>
    <row r="5" s="18" customFormat="1" ht="17" customHeight="1" outlineLevel="1" spans="1:3">
      <c r="A5" s="24" t="s">
        <v>10</v>
      </c>
      <c r="B5" s="24" t="s">
        <v>109</v>
      </c>
      <c r="C5" s="25">
        <v>405700</v>
      </c>
    </row>
    <row r="6" s="19" customFormat="1" ht="17" customHeight="1" outlineLevel="2" spans="1:6">
      <c r="A6" s="22">
        <v>1</v>
      </c>
      <c r="B6" s="26" t="s">
        <v>72</v>
      </c>
      <c r="C6" s="27">
        <v>159900</v>
      </c>
      <c r="D6" s="18"/>
      <c r="E6" s="18"/>
      <c r="F6" s="18"/>
    </row>
    <row r="7" s="19" customFormat="1" ht="17" customHeight="1" outlineLevel="2" spans="1:6">
      <c r="A7" s="22">
        <v>2</v>
      </c>
      <c r="B7" s="26" t="s">
        <v>73</v>
      </c>
      <c r="C7" s="27">
        <v>99800</v>
      </c>
      <c r="D7" s="18"/>
      <c r="E7" s="18"/>
      <c r="F7" s="18"/>
    </row>
    <row r="8" s="19" customFormat="1" ht="17" customHeight="1" outlineLevel="2" spans="1:6">
      <c r="A8" s="22">
        <v>3</v>
      </c>
      <c r="B8" s="26" t="s">
        <v>74</v>
      </c>
      <c r="C8" s="27">
        <v>73700</v>
      </c>
      <c r="D8" s="18"/>
      <c r="E8" s="18"/>
      <c r="F8" s="18"/>
    </row>
    <row r="9" s="19" customFormat="1" ht="17" customHeight="1" outlineLevel="2" spans="1:6">
      <c r="A9" s="22">
        <v>4</v>
      </c>
      <c r="B9" s="26" t="s">
        <v>75</v>
      </c>
      <c r="C9" s="27">
        <v>32700</v>
      </c>
      <c r="D9" s="18"/>
      <c r="E9" s="18"/>
      <c r="F9" s="18"/>
    </row>
    <row r="10" s="19" customFormat="1" ht="17" customHeight="1" outlineLevel="2" spans="1:6">
      <c r="A10" s="22">
        <v>5</v>
      </c>
      <c r="B10" s="26" t="s">
        <v>76</v>
      </c>
      <c r="C10" s="27">
        <v>28200</v>
      </c>
      <c r="D10" s="18"/>
      <c r="E10" s="18"/>
      <c r="F10" s="18"/>
    </row>
    <row r="11" s="19" customFormat="1" ht="17" customHeight="1" outlineLevel="2" spans="1:6">
      <c r="A11" s="22">
        <v>6</v>
      </c>
      <c r="B11" s="26" t="s">
        <v>77</v>
      </c>
      <c r="C11" s="27">
        <v>10600</v>
      </c>
      <c r="D11" s="18"/>
      <c r="E11" s="18"/>
      <c r="F11" s="18"/>
    </row>
    <row r="12" s="19" customFormat="1" ht="17" customHeight="1" outlineLevel="2" spans="1:6">
      <c r="A12" s="22">
        <v>7</v>
      </c>
      <c r="B12" s="26" t="s">
        <v>78</v>
      </c>
      <c r="C12" s="27">
        <v>800</v>
      </c>
      <c r="D12" s="18"/>
      <c r="E12" s="18"/>
      <c r="F12" s="18"/>
    </row>
    <row r="13" s="18" customFormat="1" ht="17" customHeight="1" outlineLevel="1" spans="1:3">
      <c r="A13" s="24" t="s">
        <v>20</v>
      </c>
      <c r="B13" s="24" t="s">
        <v>110</v>
      </c>
      <c r="C13" s="25">
        <v>12900</v>
      </c>
    </row>
    <row r="14" s="19" customFormat="1" ht="17" customHeight="1" outlineLevel="2" spans="1:6">
      <c r="A14" s="22">
        <v>1</v>
      </c>
      <c r="B14" s="26" t="s">
        <v>79</v>
      </c>
      <c r="C14" s="27">
        <v>12900</v>
      </c>
      <c r="D14" s="18"/>
      <c r="E14" s="18"/>
      <c r="F14" s="18"/>
    </row>
    <row r="15" s="18" customFormat="1" ht="17" customHeight="1" outlineLevel="1" spans="1:3">
      <c r="A15" s="24" t="s">
        <v>23</v>
      </c>
      <c r="B15" s="24" t="s">
        <v>111</v>
      </c>
      <c r="C15" s="25">
        <v>67100</v>
      </c>
    </row>
    <row r="16" s="19" customFormat="1" ht="17" customHeight="1" outlineLevel="2" spans="1:6">
      <c r="A16" s="22">
        <v>1</v>
      </c>
      <c r="B16" s="26" t="s">
        <v>80</v>
      </c>
      <c r="C16" s="27">
        <v>67100</v>
      </c>
      <c r="D16" s="18"/>
      <c r="E16" s="18"/>
      <c r="F16" s="18"/>
    </row>
    <row r="17" s="18" customFormat="1" ht="17" customHeight="1" outlineLevel="1" spans="1:3">
      <c r="A17" s="24" t="s">
        <v>26</v>
      </c>
      <c r="B17" s="24" t="s">
        <v>112</v>
      </c>
      <c r="C17" s="25">
        <v>77500</v>
      </c>
    </row>
    <row r="18" s="19" customFormat="1" ht="17" customHeight="1" outlineLevel="2" spans="1:6">
      <c r="A18" s="22">
        <v>1</v>
      </c>
      <c r="B18" s="26" t="s">
        <v>81</v>
      </c>
      <c r="C18" s="27">
        <v>31900</v>
      </c>
      <c r="D18" s="18"/>
      <c r="E18" s="18"/>
      <c r="F18" s="18"/>
    </row>
    <row r="19" s="19" customFormat="1" ht="17" customHeight="1" outlineLevel="2" spans="1:6">
      <c r="A19" s="22">
        <v>2</v>
      </c>
      <c r="B19" s="26" t="s">
        <v>82</v>
      </c>
      <c r="C19" s="27">
        <v>21300</v>
      </c>
      <c r="D19" s="18"/>
      <c r="E19" s="18"/>
      <c r="F19" s="18"/>
    </row>
    <row r="20" s="19" customFormat="1" ht="17" customHeight="1" outlineLevel="2" spans="1:6">
      <c r="A20" s="22">
        <v>3</v>
      </c>
      <c r="B20" s="26" t="s">
        <v>83</v>
      </c>
      <c r="C20" s="27">
        <v>20100</v>
      </c>
      <c r="D20" s="18"/>
      <c r="E20" s="18"/>
      <c r="F20" s="18"/>
    </row>
    <row r="21" s="19" customFormat="1" ht="17" customHeight="1" outlineLevel="2" spans="1:6">
      <c r="A21" s="22">
        <v>4</v>
      </c>
      <c r="B21" s="26" t="s">
        <v>84</v>
      </c>
      <c r="C21" s="27">
        <v>4200</v>
      </c>
      <c r="D21" s="18"/>
      <c r="E21" s="18"/>
      <c r="F21" s="18"/>
    </row>
    <row r="22" s="18" customFormat="1" ht="17" customHeight="1" outlineLevel="1" spans="1:3">
      <c r="A22" s="24" t="s">
        <v>32</v>
      </c>
      <c r="B22" s="24" t="s">
        <v>113</v>
      </c>
      <c r="C22" s="25">
        <v>370800</v>
      </c>
    </row>
    <row r="23" s="19" customFormat="1" ht="17" customHeight="1" outlineLevel="2" spans="1:6">
      <c r="A23" s="22">
        <v>1</v>
      </c>
      <c r="B23" s="26" t="s">
        <v>85</v>
      </c>
      <c r="C23" s="27">
        <v>143100</v>
      </c>
      <c r="D23" s="18"/>
      <c r="E23" s="18"/>
      <c r="F23" s="18"/>
    </row>
    <row r="24" s="19" customFormat="1" ht="17" customHeight="1" outlineLevel="2" spans="1:6">
      <c r="A24" s="22">
        <v>2</v>
      </c>
      <c r="B24" s="26" t="s">
        <v>86</v>
      </c>
      <c r="C24" s="27">
        <v>124100</v>
      </c>
      <c r="D24" s="18"/>
      <c r="E24" s="18"/>
      <c r="F24" s="18"/>
    </row>
    <row r="25" s="19" customFormat="1" ht="17" customHeight="1" outlineLevel="2" spans="1:6">
      <c r="A25" s="22">
        <v>3</v>
      </c>
      <c r="B25" s="26" t="s">
        <v>87</v>
      </c>
      <c r="C25" s="27">
        <v>90700</v>
      </c>
      <c r="D25" s="18"/>
      <c r="E25" s="18"/>
      <c r="F25" s="18"/>
    </row>
    <row r="26" s="19" customFormat="1" ht="17" customHeight="1" outlineLevel="2" spans="1:6">
      <c r="A26" s="22">
        <v>4</v>
      </c>
      <c r="B26" s="26" t="s">
        <v>88</v>
      </c>
      <c r="C26" s="27">
        <v>10300</v>
      </c>
      <c r="D26" s="18"/>
      <c r="E26" s="18"/>
      <c r="F26" s="18"/>
    </row>
    <row r="27" s="19" customFormat="1" ht="17" customHeight="1" outlineLevel="2" spans="1:6">
      <c r="A27" s="22">
        <v>5</v>
      </c>
      <c r="B27" s="26" t="s">
        <v>89</v>
      </c>
      <c r="C27" s="27">
        <v>1600</v>
      </c>
      <c r="D27" s="18"/>
      <c r="E27" s="18"/>
      <c r="F27" s="18"/>
    </row>
    <row r="28" s="19" customFormat="1" ht="17" customHeight="1" outlineLevel="2" spans="1:6">
      <c r="A28" s="22">
        <v>6</v>
      </c>
      <c r="B28" s="26" t="s">
        <v>90</v>
      </c>
      <c r="C28" s="27">
        <v>1000</v>
      </c>
      <c r="D28" s="18"/>
      <c r="E28" s="18"/>
      <c r="F28" s="18"/>
    </row>
    <row r="29" s="18" customFormat="1" ht="17" customHeight="1" outlineLevel="1" spans="1:3">
      <c r="A29" s="24" t="s">
        <v>40</v>
      </c>
      <c r="B29" s="24" t="s">
        <v>114</v>
      </c>
      <c r="C29" s="25">
        <v>159800</v>
      </c>
    </row>
    <row r="30" s="19" customFormat="1" ht="17" customHeight="1" outlineLevel="2" spans="1:6">
      <c r="A30" s="22">
        <v>1</v>
      </c>
      <c r="B30" s="26" t="s">
        <v>91</v>
      </c>
      <c r="C30" s="27">
        <v>103900</v>
      </c>
      <c r="D30" s="18"/>
      <c r="E30" s="18"/>
      <c r="F30" s="18"/>
    </row>
    <row r="31" s="19" customFormat="1" ht="17" customHeight="1" outlineLevel="2" spans="1:6">
      <c r="A31" s="22">
        <v>2</v>
      </c>
      <c r="B31" s="26" t="s">
        <v>92</v>
      </c>
      <c r="C31" s="27">
        <v>36900</v>
      </c>
      <c r="D31" s="18"/>
      <c r="E31" s="18"/>
      <c r="F31" s="18"/>
    </row>
    <row r="32" s="19" customFormat="1" ht="17" customHeight="1" outlineLevel="2" spans="1:6">
      <c r="A32" s="22">
        <v>3</v>
      </c>
      <c r="B32" s="26" t="s">
        <v>93</v>
      </c>
      <c r="C32" s="27">
        <v>19000</v>
      </c>
      <c r="D32" s="18"/>
      <c r="E32" s="18"/>
      <c r="F32" s="18"/>
    </row>
    <row r="33" s="18" customFormat="1" ht="17" customHeight="1" outlineLevel="1" spans="1:3">
      <c r="A33" s="24" t="s">
        <v>45</v>
      </c>
      <c r="B33" s="24" t="s">
        <v>115</v>
      </c>
      <c r="C33" s="25">
        <v>4700</v>
      </c>
    </row>
    <row r="34" s="19" customFormat="1" ht="17" customHeight="1" outlineLevel="2" spans="1:6">
      <c r="A34" s="22">
        <v>1</v>
      </c>
      <c r="B34" s="26" t="s">
        <v>94</v>
      </c>
      <c r="C34" s="27">
        <v>4700</v>
      </c>
      <c r="D34" s="18"/>
      <c r="E34" s="18"/>
      <c r="F34" s="18"/>
    </row>
    <row r="35" s="18" customFormat="1" ht="17" customHeight="1" outlineLevel="1" spans="1:3">
      <c r="A35" s="24" t="s">
        <v>48</v>
      </c>
      <c r="B35" s="24" t="s">
        <v>116</v>
      </c>
      <c r="C35" s="25">
        <v>900</v>
      </c>
    </row>
    <row r="36" s="19" customFormat="1" ht="17" customHeight="1" outlineLevel="2" spans="1:6">
      <c r="A36" s="22">
        <v>1</v>
      </c>
      <c r="B36" s="26" t="s">
        <v>95</v>
      </c>
      <c r="C36" s="27">
        <v>900</v>
      </c>
      <c r="D36" s="18"/>
      <c r="E36" s="18"/>
      <c r="F36" s="18"/>
    </row>
    <row r="37" s="18" customFormat="1" ht="17" customHeight="1" outlineLevel="1" spans="1:3">
      <c r="A37" s="24" t="s">
        <v>52</v>
      </c>
      <c r="B37" s="24" t="s">
        <v>117</v>
      </c>
      <c r="C37" s="25">
        <v>49000</v>
      </c>
    </row>
    <row r="38" s="19" customFormat="1" ht="17" customHeight="1" outlineLevel="2" spans="1:6">
      <c r="A38" s="22">
        <v>1</v>
      </c>
      <c r="B38" s="26" t="s">
        <v>96</v>
      </c>
      <c r="C38" s="27">
        <v>41200</v>
      </c>
      <c r="D38" s="18"/>
      <c r="E38" s="18"/>
      <c r="F38" s="18"/>
    </row>
    <row r="39" s="19" customFormat="1" ht="17" customHeight="1" outlineLevel="2" spans="1:6">
      <c r="A39" s="22">
        <v>2</v>
      </c>
      <c r="B39" s="26" t="s">
        <v>97</v>
      </c>
      <c r="C39" s="27">
        <v>7800</v>
      </c>
      <c r="D39" s="18"/>
      <c r="E39" s="18"/>
      <c r="F39" s="18"/>
    </row>
    <row r="40" s="18" customFormat="1" ht="17" customHeight="1" outlineLevel="1" spans="1:3">
      <c r="A40" s="24" t="s">
        <v>55</v>
      </c>
      <c r="B40" s="24" t="s">
        <v>118</v>
      </c>
      <c r="C40" s="25">
        <v>11400</v>
      </c>
    </row>
    <row r="41" s="19" customFormat="1" ht="17" customHeight="1" outlineLevel="2" spans="1:6">
      <c r="A41" s="22">
        <v>1</v>
      </c>
      <c r="B41" s="26" t="s">
        <v>98</v>
      </c>
      <c r="C41" s="27">
        <v>9600</v>
      </c>
      <c r="D41" s="18"/>
      <c r="E41" s="18"/>
      <c r="F41" s="18"/>
    </row>
    <row r="42" s="19" customFormat="1" ht="17" customHeight="1" outlineLevel="2" spans="1:6">
      <c r="A42" s="22">
        <v>2</v>
      </c>
      <c r="B42" s="26" t="s">
        <v>99</v>
      </c>
      <c r="C42" s="27">
        <v>1800</v>
      </c>
      <c r="D42" s="18"/>
      <c r="E42" s="18"/>
      <c r="F42" s="18"/>
    </row>
    <row r="43" s="18" customFormat="1" ht="17" customHeight="1" outlineLevel="1" spans="1:3">
      <c r="A43" s="24" t="s">
        <v>59</v>
      </c>
      <c r="B43" s="24" t="s">
        <v>119</v>
      </c>
      <c r="C43" s="25">
        <v>20600</v>
      </c>
    </row>
    <row r="44" s="19" customFormat="1" ht="17" customHeight="1" outlineLevel="2" spans="1:6">
      <c r="A44" s="22">
        <v>1</v>
      </c>
      <c r="B44" s="26" t="s">
        <v>100</v>
      </c>
      <c r="C44" s="27">
        <v>10500</v>
      </c>
      <c r="D44" s="18"/>
      <c r="E44" s="18"/>
      <c r="F44" s="18"/>
    </row>
    <row r="45" s="19" customFormat="1" ht="17" customHeight="1" outlineLevel="2" spans="1:6">
      <c r="A45" s="22">
        <v>2</v>
      </c>
      <c r="B45" s="26" t="s">
        <v>101</v>
      </c>
      <c r="C45" s="27">
        <v>5800</v>
      </c>
      <c r="D45" s="18"/>
      <c r="E45" s="18"/>
      <c r="F45" s="18"/>
    </row>
    <row r="46" s="19" customFormat="1" ht="17" customHeight="1" outlineLevel="2" spans="1:6">
      <c r="A46" s="22">
        <v>3</v>
      </c>
      <c r="B46" s="26" t="s">
        <v>102</v>
      </c>
      <c r="C46" s="27">
        <v>3900</v>
      </c>
      <c r="D46" s="18"/>
      <c r="E46" s="18"/>
      <c r="F46" s="18"/>
    </row>
    <row r="47" s="19" customFormat="1" ht="17" customHeight="1" outlineLevel="2" spans="1:6">
      <c r="A47" s="22">
        <v>4</v>
      </c>
      <c r="B47" s="26" t="s">
        <v>64</v>
      </c>
      <c r="C47" s="27">
        <v>400</v>
      </c>
      <c r="D47" s="18"/>
      <c r="E47" s="18"/>
      <c r="F47" s="18"/>
    </row>
    <row r="48" s="18" customFormat="1" ht="17" customHeight="1" outlineLevel="1" spans="1:3">
      <c r="A48" s="24" t="s">
        <v>65</v>
      </c>
      <c r="B48" s="24" t="s">
        <v>120</v>
      </c>
      <c r="C48" s="25">
        <v>161600</v>
      </c>
    </row>
    <row r="49" s="19" customFormat="1" ht="17" customHeight="1" outlineLevel="2" spans="1:6">
      <c r="A49" s="22">
        <v>1</v>
      </c>
      <c r="B49" s="26" t="s">
        <v>103</v>
      </c>
      <c r="C49" s="27">
        <v>156000</v>
      </c>
      <c r="D49" s="18"/>
      <c r="E49" s="18"/>
      <c r="F49" s="18"/>
    </row>
    <row r="50" s="19" customFormat="1" ht="17" customHeight="1" outlineLevel="2" spans="1:6">
      <c r="A50" s="22">
        <v>2</v>
      </c>
      <c r="B50" s="26" t="s">
        <v>104</v>
      </c>
      <c r="C50" s="27">
        <v>4200</v>
      </c>
      <c r="D50" s="18"/>
      <c r="E50" s="18"/>
      <c r="F50" s="18"/>
    </row>
    <row r="51" s="19" customFormat="1" ht="17" customHeight="1" outlineLevel="2" spans="1:6">
      <c r="A51" s="22">
        <v>3</v>
      </c>
      <c r="B51" s="26" t="s">
        <v>105</v>
      </c>
      <c r="C51" s="27">
        <v>1400</v>
      </c>
      <c r="D51" s="18"/>
      <c r="E51" s="18"/>
      <c r="F51" s="18"/>
    </row>
    <row r="52" s="18" customFormat="1" ht="17" customHeight="1" spans="1:3">
      <c r="A52" s="28"/>
      <c r="B52" s="24" t="s">
        <v>70</v>
      </c>
      <c r="C52" s="25">
        <v>1342000</v>
      </c>
    </row>
    <row r="53" s="19" customFormat="1" spans="3:3">
      <c r="C53" s="20"/>
    </row>
    <row r="54" s="19" customFormat="1" spans="3:3">
      <c r="C54" s="20"/>
    </row>
    <row r="55" s="19" customFormat="1"/>
    <row r="56" spans="3:3">
      <c r="C56" s="19"/>
    </row>
  </sheetData>
  <mergeCells count="4">
    <mergeCell ref="A1:C1"/>
    <mergeCell ref="A3:A4"/>
    <mergeCell ref="B3:B4"/>
    <mergeCell ref="C3:C4"/>
  </mergeCells>
  <printOptions horizontalCentered="1" verticalCentered="1"/>
  <pageMargins left="0.118055555555556" right="0.0784722222222222" top="1" bottom="1.25972222222222" header="0.5" footer="0.5"/>
  <pageSetup paperSize="9" scale="9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M5" sqref="M5:O17"/>
    </sheetView>
  </sheetViews>
  <sheetFormatPr defaultColWidth="8.89166666666667" defaultRowHeight="13.5"/>
  <cols>
    <col min="1" max="1" width="5" style="3" customWidth="1"/>
    <col min="2" max="2" width="14" style="1" customWidth="1"/>
    <col min="3" max="3" width="8.775" style="5" customWidth="1"/>
    <col min="4" max="4" width="19.4416666666667" style="6" customWidth="1"/>
    <col min="5" max="5" width="18.1083333333333" style="6" customWidth="1"/>
    <col min="6" max="6" width="5.33333333333333" style="1" customWidth="1"/>
    <col min="7" max="7" width="3.89166666666667" style="1" customWidth="1"/>
    <col min="8" max="8" width="9.225" style="1" customWidth="1"/>
    <col min="9" max="11" width="15.1083333333333" style="1" customWidth="1"/>
    <col min="12" max="16384" width="8.89166666666667" style="1"/>
  </cols>
  <sheetData>
    <row r="1" s="1" customFormat="1" ht="20.25" spans="1:5">
      <c r="A1" s="7" t="s">
        <v>0</v>
      </c>
      <c r="B1" s="7"/>
      <c r="C1" s="7"/>
      <c r="D1" s="7"/>
      <c r="E1" s="7"/>
    </row>
    <row r="2" s="2" customFormat="1" ht="20.25" spans="1:5">
      <c r="A2" s="7"/>
      <c r="B2" s="7"/>
      <c r="C2" s="7"/>
      <c r="D2" s="7"/>
      <c r="E2" s="7"/>
    </row>
    <row r="3" s="3" customFormat="1" ht="27" spans="1:11">
      <c r="A3" s="8" t="s">
        <v>2</v>
      </c>
      <c r="B3" s="8" t="s">
        <v>3</v>
      </c>
      <c r="C3" s="9" t="s">
        <v>5</v>
      </c>
      <c r="D3" s="10"/>
      <c r="E3" s="10"/>
      <c r="G3" s="3" t="s">
        <v>121</v>
      </c>
      <c r="H3" s="3" t="s">
        <v>122</v>
      </c>
      <c r="I3" s="3" t="s">
        <v>123</v>
      </c>
      <c r="J3" s="3" t="s">
        <v>124</v>
      </c>
      <c r="K3" s="3" t="s">
        <v>125</v>
      </c>
    </row>
    <row r="4" s="3" customFormat="1" spans="1:5">
      <c r="A4" s="8"/>
      <c r="B4" s="8"/>
      <c r="C4" s="9" t="s">
        <v>7</v>
      </c>
      <c r="D4" s="10" t="s">
        <v>8</v>
      </c>
      <c r="E4" s="10" t="s">
        <v>9</v>
      </c>
    </row>
    <row r="5" s="4" customFormat="1" ht="18" customHeight="1" spans="1:15">
      <c r="A5" s="11" t="s">
        <v>10</v>
      </c>
      <c r="B5" s="11" t="s">
        <v>11</v>
      </c>
      <c r="C5" s="11">
        <v>901</v>
      </c>
      <c r="D5" s="12">
        <v>4992077.14</v>
      </c>
      <c r="E5" s="12">
        <v>407400</v>
      </c>
      <c r="G5" s="3">
        <v>1</v>
      </c>
      <c r="H5" s="3" t="s">
        <v>109</v>
      </c>
      <c r="I5" s="3">
        <v>901</v>
      </c>
      <c r="J5" s="15">
        <v>4992077.14</v>
      </c>
      <c r="K5" s="15">
        <v>407400</v>
      </c>
      <c r="L5" s="3"/>
      <c r="M5" s="4">
        <f>C5-I5</f>
        <v>0</v>
      </c>
      <c r="N5" s="4">
        <f>D5-J5</f>
        <v>0</v>
      </c>
      <c r="O5" s="4">
        <f>E5-K5</f>
        <v>0</v>
      </c>
    </row>
    <row r="6" s="4" customFormat="1" ht="18" customHeight="1" spans="1:15">
      <c r="A6" s="11" t="s">
        <v>20</v>
      </c>
      <c r="B6" s="11" t="s">
        <v>21</v>
      </c>
      <c r="C6" s="13">
        <v>23</v>
      </c>
      <c r="D6" s="14">
        <v>248699</v>
      </c>
      <c r="E6" s="14">
        <v>12900</v>
      </c>
      <c r="F6" s="4"/>
      <c r="G6" s="4">
        <v>2</v>
      </c>
      <c r="H6" s="4" t="s">
        <v>110</v>
      </c>
      <c r="I6" s="4">
        <v>23</v>
      </c>
      <c r="J6" s="16">
        <v>248699</v>
      </c>
      <c r="K6" s="16">
        <v>12900</v>
      </c>
      <c r="L6" s="4"/>
      <c r="M6" s="4">
        <f t="shared" ref="M6:M17" si="0">C6-I6</f>
        <v>0</v>
      </c>
      <c r="N6" s="4">
        <f t="shared" ref="N6:N17" si="1">D6-J6</f>
        <v>0</v>
      </c>
      <c r="O6" s="4">
        <f t="shared" ref="O6:O17" si="2">E6-K6</f>
        <v>0</v>
      </c>
    </row>
    <row r="7" s="4" customFormat="1" ht="18" customHeight="1" spans="1:15">
      <c r="A7" s="11" t="s">
        <v>23</v>
      </c>
      <c r="B7" s="11" t="s">
        <v>24</v>
      </c>
      <c r="C7" s="13">
        <v>160</v>
      </c>
      <c r="D7" s="14">
        <v>871026.6</v>
      </c>
      <c r="E7" s="14">
        <v>68200</v>
      </c>
      <c r="F7" s="4"/>
      <c r="G7" s="4">
        <v>3</v>
      </c>
      <c r="H7" s="4" t="s">
        <v>111</v>
      </c>
      <c r="I7" s="4">
        <v>160</v>
      </c>
      <c r="J7" s="16">
        <v>871026.6</v>
      </c>
      <c r="K7" s="16">
        <v>68200</v>
      </c>
      <c r="L7" s="4"/>
      <c r="M7" s="4">
        <f t="shared" si="0"/>
        <v>0</v>
      </c>
      <c r="N7" s="4">
        <f t="shared" si="1"/>
        <v>0</v>
      </c>
      <c r="O7" s="4">
        <f t="shared" si="2"/>
        <v>0</v>
      </c>
    </row>
    <row r="8" s="4" customFormat="1" ht="18" customHeight="1" spans="1:15">
      <c r="A8" s="11" t="s">
        <v>26</v>
      </c>
      <c r="B8" s="11" t="s">
        <v>27</v>
      </c>
      <c r="C8" s="11">
        <v>181</v>
      </c>
      <c r="D8" s="12">
        <v>920459</v>
      </c>
      <c r="E8" s="12">
        <v>77500</v>
      </c>
      <c r="F8" s="4"/>
      <c r="G8" s="4">
        <v>4</v>
      </c>
      <c r="H8" s="4" t="s">
        <v>112</v>
      </c>
      <c r="I8" s="4">
        <v>181</v>
      </c>
      <c r="J8" s="16">
        <v>920459</v>
      </c>
      <c r="K8" s="16">
        <v>77500</v>
      </c>
      <c r="L8" s="4"/>
      <c r="M8" s="4">
        <f t="shared" si="0"/>
        <v>0</v>
      </c>
      <c r="N8" s="4">
        <f t="shared" si="1"/>
        <v>0</v>
      </c>
      <c r="O8" s="4">
        <f t="shared" si="2"/>
        <v>0</v>
      </c>
    </row>
    <row r="9" s="4" customFormat="1" ht="18" customHeight="1" spans="1:15">
      <c r="A9" s="11" t="s">
        <v>32</v>
      </c>
      <c r="B9" s="11" t="s">
        <v>33</v>
      </c>
      <c r="C9" s="11">
        <v>913</v>
      </c>
      <c r="D9" s="12">
        <v>4401874</v>
      </c>
      <c r="E9" s="12">
        <v>371700</v>
      </c>
      <c r="G9" s="4">
        <v>5</v>
      </c>
      <c r="H9" s="4" t="s">
        <v>113</v>
      </c>
      <c r="I9" s="4">
        <v>913</v>
      </c>
      <c r="J9" s="16">
        <v>4401874</v>
      </c>
      <c r="K9" s="16">
        <v>371700</v>
      </c>
      <c r="L9" s="4"/>
      <c r="M9" s="4">
        <f t="shared" si="0"/>
        <v>0</v>
      </c>
      <c r="N9" s="4">
        <f t="shared" si="1"/>
        <v>0</v>
      </c>
      <c r="O9" s="4">
        <f t="shared" si="2"/>
        <v>0</v>
      </c>
    </row>
    <row r="10" s="4" customFormat="1" ht="18" customHeight="1" spans="1:15">
      <c r="A10" s="11" t="s">
        <v>40</v>
      </c>
      <c r="B10" s="11" t="s">
        <v>41</v>
      </c>
      <c r="C10" s="11">
        <v>331</v>
      </c>
      <c r="D10" s="12">
        <v>2114610</v>
      </c>
      <c r="E10" s="12">
        <v>162500</v>
      </c>
      <c r="G10" s="4">
        <v>6</v>
      </c>
      <c r="H10" s="4" t="s">
        <v>114</v>
      </c>
      <c r="I10" s="4">
        <v>331</v>
      </c>
      <c r="J10" s="16">
        <v>2114610</v>
      </c>
      <c r="K10" s="16">
        <v>162500</v>
      </c>
      <c r="M10" s="4">
        <f t="shared" si="0"/>
        <v>0</v>
      </c>
      <c r="N10" s="4">
        <f t="shared" si="1"/>
        <v>0</v>
      </c>
      <c r="O10" s="4">
        <f t="shared" si="2"/>
        <v>0</v>
      </c>
    </row>
    <row r="11" s="4" customFormat="1" ht="18" customHeight="1" spans="1:15">
      <c r="A11" s="11" t="s">
        <v>45</v>
      </c>
      <c r="B11" s="11" t="s">
        <v>46</v>
      </c>
      <c r="C11" s="13">
        <v>16</v>
      </c>
      <c r="D11" s="14">
        <v>54688</v>
      </c>
      <c r="E11" s="14">
        <v>4700</v>
      </c>
      <c r="F11" s="4"/>
      <c r="G11" s="4">
        <v>7</v>
      </c>
      <c r="H11" s="4" t="s">
        <v>115</v>
      </c>
      <c r="I11" s="4">
        <v>16</v>
      </c>
      <c r="J11" s="16">
        <v>54688</v>
      </c>
      <c r="K11" s="16">
        <v>4700</v>
      </c>
      <c r="M11" s="4">
        <f t="shared" si="0"/>
        <v>0</v>
      </c>
      <c r="N11" s="4">
        <f t="shared" si="1"/>
        <v>0</v>
      </c>
      <c r="O11" s="4">
        <f t="shared" si="2"/>
        <v>0</v>
      </c>
    </row>
    <row r="12" s="4" customFormat="1" ht="18" customHeight="1" spans="1:15">
      <c r="A12" s="11" t="s">
        <v>48</v>
      </c>
      <c r="B12" s="11" t="s">
        <v>53</v>
      </c>
      <c r="C12" s="13">
        <v>3</v>
      </c>
      <c r="D12" s="14">
        <v>9200</v>
      </c>
      <c r="E12" s="14">
        <v>900</v>
      </c>
      <c r="F12" s="4"/>
      <c r="G12" s="4">
        <v>8</v>
      </c>
      <c r="H12" s="4" t="s">
        <v>116</v>
      </c>
      <c r="I12" s="4">
        <v>3</v>
      </c>
      <c r="J12" s="16">
        <v>9200</v>
      </c>
      <c r="K12" s="4">
        <v>900</v>
      </c>
      <c r="L12" s="4"/>
      <c r="M12" s="4">
        <f t="shared" si="0"/>
        <v>0</v>
      </c>
      <c r="N12" s="4">
        <f t="shared" si="1"/>
        <v>0</v>
      </c>
      <c r="O12" s="4">
        <f t="shared" si="2"/>
        <v>0</v>
      </c>
    </row>
    <row r="13" s="4" customFormat="1" ht="18" customHeight="1" spans="1:15">
      <c r="A13" s="11" t="s">
        <v>52</v>
      </c>
      <c r="B13" s="11" t="s">
        <v>56</v>
      </c>
      <c r="C13" s="11">
        <v>110</v>
      </c>
      <c r="D13" s="12">
        <v>518916</v>
      </c>
      <c r="E13" s="12">
        <v>49000</v>
      </c>
      <c r="F13" s="4"/>
      <c r="G13" s="4">
        <v>9</v>
      </c>
      <c r="H13" s="4" t="s">
        <v>117</v>
      </c>
      <c r="I13" s="4">
        <v>110</v>
      </c>
      <c r="J13" s="16">
        <v>518916</v>
      </c>
      <c r="K13" s="16">
        <v>49000</v>
      </c>
      <c r="L13" s="4"/>
      <c r="M13" s="4">
        <f t="shared" si="0"/>
        <v>0</v>
      </c>
      <c r="N13" s="4">
        <f t="shared" si="1"/>
        <v>0</v>
      </c>
      <c r="O13" s="4">
        <f t="shared" si="2"/>
        <v>0</v>
      </c>
    </row>
    <row r="14" s="4" customFormat="1" ht="18" customHeight="1" spans="1:15">
      <c r="A14" s="11" t="s">
        <v>55</v>
      </c>
      <c r="B14" s="11" t="s">
        <v>49</v>
      </c>
      <c r="C14" s="11">
        <v>19</v>
      </c>
      <c r="D14" s="12">
        <v>143621</v>
      </c>
      <c r="E14" s="12">
        <v>11400</v>
      </c>
      <c r="F14" s="4"/>
      <c r="G14" s="4">
        <v>10</v>
      </c>
      <c r="H14" s="4" t="s">
        <v>118</v>
      </c>
      <c r="I14" s="4">
        <v>19</v>
      </c>
      <c r="J14" s="16">
        <v>143621</v>
      </c>
      <c r="K14" s="16">
        <v>11400</v>
      </c>
      <c r="L14" s="4"/>
      <c r="M14" s="4">
        <f t="shared" si="0"/>
        <v>0</v>
      </c>
      <c r="N14" s="4">
        <f t="shared" si="1"/>
        <v>0</v>
      </c>
      <c r="O14" s="4">
        <f t="shared" si="2"/>
        <v>0</v>
      </c>
    </row>
    <row r="15" s="4" customFormat="1" ht="18" customHeight="1" spans="1:15">
      <c r="A15" s="11" t="s">
        <v>59</v>
      </c>
      <c r="B15" s="11" t="s">
        <v>60</v>
      </c>
      <c r="C15" s="11">
        <v>48</v>
      </c>
      <c r="D15" s="12">
        <v>261151</v>
      </c>
      <c r="E15" s="12">
        <v>21200</v>
      </c>
      <c r="F15" s="4"/>
      <c r="G15" s="4">
        <v>11</v>
      </c>
      <c r="H15" s="4" t="s">
        <v>119</v>
      </c>
      <c r="I15" s="4">
        <v>48</v>
      </c>
      <c r="J15" s="16">
        <v>261151</v>
      </c>
      <c r="K15" s="16">
        <v>21200</v>
      </c>
      <c r="L15" s="4"/>
      <c r="M15" s="4">
        <f t="shared" si="0"/>
        <v>0</v>
      </c>
      <c r="N15" s="4">
        <f t="shared" si="1"/>
        <v>0</v>
      </c>
      <c r="O15" s="4">
        <f t="shared" si="2"/>
        <v>0</v>
      </c>
    </row>
    <row r="16" s="4" customFormat="1" ht="18" customHeight="1" spans="1:15">
      <c r="A16" s="11" t="s">
        <v>65</v>
      </c>
      <c r="B16" s="11" t="s">
        <v>66</v>
      </c>
      <c r="C16" s="11">
        <v>420</v>
      </c>
      <c r="D16" s="12">
        <v>1961103.7</v>
      </c>
      <c r="E16" s="12">
        <v>161300</v>
      </c>
      <c r="G16" s="4">
        <v>12</v>
      </c>
      <c r="H16" s="4" t="s">
        <v>120</v>
      </c>
      <c r="I16" s="4">
        <v>420</v>
      </c>
      <c r="J16" s="16">
        <v>1961103.7</v>
      </c>
      <c r="K16" s="16">
        <v>161300</v>
      </c>
      <c r="L16" s="4"/>
      <c r="M16" s="4">
        <f t="shared" si="0"/>
        <v>0</v>
      </c>
      <c r="N16" s="4">
        <f t="shared" si="1"/>
        <v>0</v>
      </c>
      <c r="O16" s="4">
        <f t="shared" si="2"/>
        <v>0</v>
      </c>
    </row>
    <row r="17" s="4" customFormat="1" ht="18" customHeight="1" spans="1:15">
      <c r="A17" s="11"/>
      <c r="B17" s="11" t="s">
        <v>70</v>
      </c>
      <c r="C17" s="11">
        <v>3125</v>
      </c>
      <c r="D17" s="12">
        <v>16497425.44</v>
      </c>
      <c r="E17" s="12">
        <v>1348700</v>
      </c>
      <c r="G17" s="4" t="s">
        <v>70</v>
      </c>
      <c r="I17" s="4">
        <v>3125</v>
      </c>
      <c r="J17" s="16">
        <v>16497425.44</v>
      </c>
      <c r="K17" s="16">
        <v>1348700</v>
      </c>
      <c r="M17" s="4">
        <f t="shared" si="0"/>
        <v>0</v>
      </c>
      <c r="N17" s="4">
        <f t="shared" si="1"/>
        <v>0</v>
      </c>
      <c r="O17" s="4">
        <f t="shared" si="2"/>
        <v>0</v>
      </c>
    </row>
    <row r="19" spans="3:5">
      <c r="C19" s="1">
        <f>SUM(C5:C16)-C17</f>
        <v>0</v>
      </c>
      <c r="D19" s="1">
        <f>SUM(D5:D16)-D17</f>
        <v>0</v>
      </c>
      <c r="E19" s="1">
        <f>SUM(E5:E16)-E17</f>
        <v>0</v>
      </c>
    </row>
  </sheetData>
  <autoFilter xmlns:etc="http://www.wps.cn/officeDocument/2017/etCustomData" ref="A4:E17" etc:filterBottomFollowUsedRange="0">
    <extLst/>
  </autoFilter>
  <mergeCells count="4">
    <mergeCell ref="A1:E1"/>
    <mergeCell ref="C3:E3"/>
    <mergeCell ref="A3:A4"/>
    <mergeCell ref="B3:B4"/>
  </mergeCells>
  <printOptions horizontalCentered="1" verticalCentered="1"/>
  <pageMargins left="0.196527777777778" right="0.118055555555556" top="1" bottom="1.18055555555556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4稿附表</vt:lpstr>
      <vt:lpstr>附表</vt:lpstr>
      <vt:lpstr>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北极星</cp:lastModifiedBy>
  <dcterms:created xsi:type="dcterms:W3CDTF">2023-05-12T11:15:00Z</dcterms:created>
  <dcterms:modified xsi:type="dcterms:W3CDTF">2024-12-10T07:54:58Z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0F7BE88E7D4A4961813AD8265D713704_12</vt:lpwstr>
  </property>
</Properties>
</file>